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202211 US Share Buyback II\Reporting\Website\"/>
    </mc:Choice>
  </mc:AlternateContent>
  <xr:revisionPtr revIDLastSave="0" documentId="13_ncr:1_{C6A869B6-81D3-4D6E-A191-AD6D0C9C996C}" xr6:coauthVersionLast="47" xr6:coauthVersionMax="47" xr10:uidLastSave="{00000000-0000-0000-0000-000000000000}"/>
  <bookViews>
    <workbookView xWindow="44880" yWindow="5940" windowWidth="29040" windowHeight="16440" tabRatio="700" xr2:uid="{00000000-000D-0000-FFFF-FFFF00000000}"/>
  </bookViews>
  <sheets>
    <sheet name="Weekly totals" sheetId="12" r:id="rId1"/>
    <sheet name="Daily Totals" sheetId="6" r:id="rId2"/>
    <sheet name="Details 2023-01-13" sheetId="52" r:id="rId3"/>
    <sheet name="Details 2023-01-12" sheetId="53" r:id="rId4"/>
    <sheet name="Details 2023-01-11" sheetId="54" r:id="rId5"/>
    <sheet name="Details 2023-01-10" sheetId="55" r:id="rId6"/>
    <sheet name="Details 2023-01-09" sheetId="56" r:id="rId7"/>
    <sheet name="Details 2023-01-06" sheetId="51" r:id="rId8"/>
    <sheet name="Details 2023-01-05" sheetId="50" r:id="rId9"/>
    <sheet name="Details 2023-01-04" sheetId="49" r:id="rId10"/>
    <sheet name="Details 2023-01-03" sheetId="46" r:id="rId11"/>
    <sheet name="Details 2023-01-02" sheetId="45" r:id="rId12"/>
    <sheet name="Details 2022-12-30" sheetId="44" r:id="rId13"/>
    <sheet name="Details 2022-12-29" sheetId="43" r:id="rId14"/>
    <sheet name="Details 2022-12-28" sheetId="42" r:id="rId15"/>
    <sheet name="Details 2022-12-27" sheetId="41" r:id="rId16"/>
    <sheet name="Details 2022-12-26" sheetId="40" r:id="rId17"/>
    <sheet name="Details 2022-12-23" sheetId="39" r:id="rId18"/>
    <sheet name="Details 2022-12-22" sheetId="38" r:id="rId19"/>
    <sheet name="Details 2022-12-21" sheetId="37" r:id="rId20"/>
    <sheet name="Details 2022-12-20" sheetId="30" r:id="rId21"/>
    <sheet name="Details 2022-12-19" sheetId="28" r:id="rId22"/>
    <sheet name="Details 2022-12-16" sheetId="31" r:id="rId23"/>
    <sheet name="Details 2022-12-15" sheetId="26" r:id="rId24"/>
    <sheet name="Details 2022-12-14" sheetId="25" r:id="rId25"/>
    <sheet name="Details 2022-12-13" sheetId="32" r:id="rId26"/>
    <sheet name="Details 2022-12-12" sheetId="33" r:id="rId27"/>
    <sheet name="Details 2022-12-09" sheetId="34" r:id="rId28"/>
    <sheet name="Details 2022-12-08" sheetId="35" r:id="rId29"/>
    <sheet name="Details 2022-12-07" sheetId="36" r:id="rId30"/>
  </sheets>
  <definedNames>
    <definedName name="Day1_Fills" localSheetId="29">#REF!</definedName>
    <definedName name="Day1_Fills" localSheetId="27">#REF!</definedName>
    <definedName name="Day1_Fills" localSheetId="22">#REF!</definedName>
    <definedName name="Day1_Fills" localSheetId="20">#REF!</definedName>
    <definedName name="Day1_Fills" localSheetId="19">#REF!</definedName>
    <definedName name="Day1_Fills" localSheetId="18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9">#REF!</definedName>
    <definedName name="Day2_Fills" localSheetId="27">#REF!</definedName>
    <definedName name="Day2_Fills" localSheetId="22">#REF!</definedName>
    <definedName name="Day2_Fills" localSheetId="20">#REF!</definedName>
    <definedName name="Day2_Fills" localSheetId="19">#REF!</definedName>
    <definedName name="Day2_Fills" localSheetId="18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9">#REF!</definedName>
    <definedName name="Day3_Fills" localSheetId="27">#REF!</definedName>
    <definedName name="Day3_Fills" localSheetId="22">#REF!</definedName>
    <definedName name="Day3_Fills" localSheetId="20">#REF!</definedName>
    <definedName name="Day3_Fills" localSheetId="19">#REF!</definedName>
    <definedName name="Day3_Fills" localSheetId="18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9">#REF!</definedName>
    <definedName name="Day4_Fills" localSheetId="27">#REF!</definedName>
    <definedName name="Day4_Fills" localSheetId="22">#REF!</definedName>
    <definedName name="Day4_Fills" localSheetId="20">#REF!</definedName>
    <definedName name="Day4_Fills" localSheetId="19">#REF!</definedName>
    <definedName name="Day4_Fills" localSheetId="18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9">#REF!</definedName>
    <definedName name="Day5_Fills" localSheetId="27">#REF!</definedName>
    <definedName name="Day5_Fills" localSheetId="22">#REF!</definedName>
    <definedName name="Day5_Fills" localSheetId="20">#REF!</definedName>
    <definedName name="Day5_Fills" localSheetId="19">#REF!</definedName>
    <definedName name="Day5_Fills" localSheetId="18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totals'!$A$1:$F$13</definedName>
    <definedName name="Shares_issued">'Daily Totals'!$G$5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B31" i="6"/>
  <c r="B32" i="6"/>
  <c r="B33" i="6"/>
  <c r="B30" i="6"/>
  <c r="B29" i="6"/>
  <c r="B11" i="12" l="1"/>
  <c r="C29" i="6"/>
  <c r="D29" i="6"/>
  <c r="E29" i="6" s="1"/>
  <c r="C30" i="6"/>
  <c r="D30" i="6"/>
  <c r="E30" i="6" s="1"/>
  <c r="C33" i="6"/>
  <c r="C32" i="6"/>
  <c r="D32" i="6"/>
  <c r="E32" i="6" s="1"/>
  <c r="C31" i="6"/>
  <c r="D31" i="6"/>
  <c r="E31" i="6" s="1"/>
  <c r="A4" i="12"/>
  <c r="D33" i="6"/>
  <c r="B15" i="6"/>
  <c r="B6" i="6"/>
  <c r="B28" i="6"/>
  <c r="B24" i="6"/>
  <c r="B10" i="6"/>
  <c r="B21" i="6"/>
  <c r="B14" i="6"/>
  <c r="B18" i="6"/>
  <c r="B12" i="6"/>
  <c r="B17" i="6"/>
  <c r="B7" i="6"/>
  <c r="B13" i="6"/>
  <c r="B27" i="6"/>
  <c r="B11" i="6"/>
  <c r="B20" i="6"/>
  <c r="B23" i="6"/>
  <c r="B16" i="6"/>
  <c r="B19" i="6"/>
  <c r="B26" i="6"/>
  <c r="B8" i="6"/>
  <c r="B22" i="6"/>
  <c r="B25" i="6"/>
  <c r="B9" i="6"/>
  <c r="E11" i="12" l="1"/>
  <c r="D11" i="12" s="1"/>
  <c r="E33" i="6"/>
  <c r="C11" i="12"/>
  <c r="C27" i="6"/>
  <c r="C20" i="6"/>
  <c r="C17" i="6"/>
  <c r="D26" i="6"/>
  <c r="E26" i="6" s="1"/>
  <c r="C26" i="6"/>
  <c r="C11" i="6"/>
  <c r="C12" i="6"/>
  <c r="C15" i="6"/>
  <c r="C9" i="6"/>
  <c r="C18" i="6"/>
  <c r="C6" i="6"/>
  <c r="D24" i="6"/>
  <c r="E24" i="6" s="1"/>
  <c r="C24" i="6"/>
  <c r="C14" i="6"/>
  <c r="C21" i="6"/>
  <c r="D23" i="6"/>
  <c r="E23" i="6" s="1"/>
  <c r="C23" i="6"/>
  <c r="C10" i="6"/>
  <c r="C19" i="6"/>
  <c r="C8" i="6"/>
  <c r="C7" i="6"/>
  <c r="C13" i="6"/>
  <c r="C22" i="6"/>
  <c r="D28" i="6"/>
  <c r="E28" i="6" s="1"/>
  <c r="C28" i="6"/>
  <c r="C16" i="6"/>
  <c r="D25" i="6"/>
  <c r="E25" i="6" s="1"/>
  <c r="C25" i="6"/>
  <c r="D14" i="6"/>
  <c r="D10" i="6"/>
  <c r="D16" i="6"/>
  <c r="D7" i="6"/>
  <c r="D8" i="6"/>
  <c r="D6" i="6"/>
  <c r="D11" i="6"/>
  <c r="D13" i="6"/>
  <c r="D21" i="6"/>
  <c r="D20" i="6"/>
  <c r="D17" i="6"/>
  <c r="D15" i="6"/>
  <c r="D19" i="6"/>
  <c r="D18" i="6"/>
  <c r="D12" i="6"/>
  <c r="D22" i="6"/>
  <c r="D9" i="6"/>
  <c r="D27" i="6"/>
  <c r="E27" i="6" l="1"/>
  <c r="E17" i="6"/>
  <c r="E14" i="6"/>
  <c r="E21" i="6"/>
  <c r="E13" i="6"/>
  <c r="E22" i="6"/>
  <c r="E19" i="6"/>
  <c r="E10" i="6"/>
  <c r="E18" i="6"/>
  <c r="E15" i="6"/>
  <c r="E7" i="6"/>
  <c r="E9" i="6"/>
  <c r="E16" i="6"/>
  <c r="E8" i="6"/>
  <c r="E6" i="6"/>
  <c r="E6" i="12" s="1"/>
  <c r="E12" i="6"/>
  <c r="E11" i="6"/>
  <c r="E20" i="6"/>
  <c r="B10" i="12" l="1"/>
  <c r="E10" i="12" l="1"/>
  <c r="D10" i="12" s="1"/>
  <c r="C10" i="12"/>
  <c r="B9" i="12" l="1"/>
  <c r="B8" i="12"/>
  <c r="C8" i="12" s="1"/>
  <c r="B7" i="12" l="1"/>
  <c r="C7" i="12" s="1"/>
  <c r="C9" i="12"/>
  <c r="E9" i="12"/>
  <c r="E8" i="12"/>
  <c r="E7" i="12" l="1"/>
  <c r="B6" i="12" l="1"/>
  <c r="C6" i="12" s="1"/>
  <c r="B35" i="6"/>
  <c r="C35" i="6"/>
  <c r="E35" i="6" l="1"/>
  <c r="D35" i="6" l="1"/>
  <c r="C13" i="12" l="1"/>
  <c r="B13" i="12"/>
  <c r="E13" i="12" l="1"/>
  <c r="D13" i="12" s="1"/>
</calcChain>
</file>

<file path=xl/sharedStrings.xml><?xml version="1.0" encoding="utf-8"?>
<sst xmlns="http://schemas.openxmlformats.org/spreadsheetml/2006/main" count="661" uniqueCount="36">
  <si>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</si>
  <si>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</si>
  <si>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</si>
  <si>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</si>
  <si>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</si>
  <si>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</si>
  <si>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</si>
  <si>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</si>
  <si>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</si>
  <si>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</si>
  <si>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</si>
  <si>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</si>
  <si>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</si>
  <si>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</si>
  <si>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</si>
  <si>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</si>
  <si>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</si>
  <si>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</si>
  <si>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</si>
  <si>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</si>
  <si>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BATS</t>
  </si>
  <si>
    <t>XNAS</t>
  </si>
  <si>
    <t>NASD</t>
  </si>
  <si>
    <t>Time (EDT)</t>
  </si>
  <si>
    <t xml:space="preserve">(1) For the Share Buy-Back, the quota “Percentage of share capital” is calculated on the basis of the number of issued shares as of 2022-12-31: 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</si>
  <si>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</si>
  <si>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</si>
  <si>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</si>
  <si>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</si>
  <si>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</si>
  <si>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</si>
  <si>
    <t>2023-01-09 - 2023-01-13</t>
  </si>
  <si>
    <t>IEXG</t>
  </si>
  <si>
    <t>BAML</t>
  </si>
  <si>
    <t>CAES</t>
  </si>
  <si>
    <t>UBSA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</si>
</sst>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 2" xfId="3" xr:uid="{00000000-0005-0000-0000-000090000000}"/>
    <cellStyle name="Percent 3" xfId="4" xr:uid="{00000000-0005-0000-0000-000091000000}"/>
    <cellStyle name="Percent 4" xfId="150" xr:uid="{00000000-0005-0000-0000-000092000000}"/>
    <cellStyle name="Standard 2" xfId="10" xr:uid="{00000000-0005-0000-0000-000093000000}"/>
    <cellStyle name="Table Heading" xfId="5" xr:uid="{00000000-0005-0000-0000-000094000000}"/>
    <cellStyle name="Table Title" xfId="6" xr:uid="{00000000-0005-0000-0000-000095000000}"/>
    <cellStyle name="Table Units" xfId="7" xr:uid="{00000000-0005-0000-0000-000096000000}"/>
    <cellStyle name="Title" xfId="151" xr:uid="{00000000-0005-0000-0000-000097000000}"/>
    <cellStyle name="Total" xfId="152" xr:uid="{00000000-0005-0000-0000-000098000000}"/>
    <cellStyle name="Warning Text" xfId="153" xr:uid="{00000000-0005-0000-0000-00009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42</xdr:row>
      <xdr:rowOff>19050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42</xdr:row>
      <xdr:rowOff>19050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1464025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>"Period: "&amp;IFERROR(TEXT(MIN('Daily Totals'!A6:A35),"YYYY-MM-DD"),TEXT(MIN('Daily Totals'!A6:A35),"jjjj-mm-tt"))&amp;" - "&amp;IFERROR(TEXT(MAX('Daily Totals'!A6:A35),"YYYY-MM-DD"),TEXT(MAX('Daily Totals'!A6:A35),"jjjj-mm-tt"))</f>
        <v>Period: 2022-12-07 - 2023-01-13</v>
      </c>
      <c r="B4" s="3"/>
    </row>
    <row r="5" spans="1:9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2.75">
      <c r="A6" s="3" t="s">
        <v>25</v>
      </c>
      <c r="B6" s="23">
        <f ca="1">SUM(OFFSET('Daily Totals'!$B$5,MATCH(DATE(MID(A6,1,4),MID(A6,6,2),MID(A6,9,2)),'Daily Totals'!$A$6:$A$34,0),0,(MATCH(DATE(MID(A6,14,4),MID(A6,19,2),MID(A6,22,2)),'Daily Totals'!$A$6:$A$34,0)-MATCH(DATE(MID(A6,1,4),MID(A6,6,2),MID(A6,9,2)),'Daily Totals'!$A$6:$A$34,0)+1)))</f>
        <v>0</v>
      </c>
      <c r="C6" s="20">
        <f ca="1">IF(B6="-","-",B6/$F$17*100)</f>
        <v>0</v>
      </c>
      <c r="D6" s="20" t="s">
        <v>30</v>
      </c>
      <c r="E6" s="20">
        <f ca="1">SUM(OFFSET('Daily Totals'!$E$5,MATCH(DATE(MID(A6,1,4),MID(A6,6,2),MID(A6,9,2)),'Daily Totals'!$A$6:$A$34,0),0,(MATCH(DATE(MID(A6,14,4),MID(A6,19,2),MID(A6,22,2)),'Daily Totals'!$A$6:$A$34,0)-MATCH(DATE(MID(A6,1,4),MID(A6,6,2),MID(A6,9,2)),'Daily Totals'!$A$6:$A$34,0)+1)))</f>
        <v>0</v>
      </c>
      <c r="F6" s="4" t="s">
        <v>0</v>
      </c>
    </row>
    <row r="7" spans="1:9" ht="12.75">
      <c r="A7" s="3" t="s">
        <v>26</v>
      </c>
      <c r="B7" s="23">
        <f ca="1">SUM(OFFSET('Daily Totals'!$B$5,MATCH(DATE(MID(A7,1,4),MID(A7,6,2),MID(A7,9,2)),'Daily Totals'!$A$6:$A$34,0),0,(MATCH(DATE(MID(A7,14,4),MID(A7,19,2),MID(A7,22,2)),'Daily Totals'!$A$6:$A$34,0)-MATCH(DATE(MID(A7,1,4),MID(A7,6,2),MID(A7,9,2)),'Daily Totals'!$A$6:$A$34,0)+1)))</f>
        <v>0</v>
      </c>
      <c r="C7" s="20">
        <f ca="1">IF(B7="-","-",B7/$F$17*100)</f>
        <v>0</v>
      </c>
      <c r="D7" s="20" t="s">
        <v>30</v>
      </c>
      <c r="E7" s="20">
        <f ca="1">SUM(OFFSET('Daily Totals'!$E$5,MATCH(DATE(MID(A7,1,4),MID(A7,6,2),MID(A7,9,2)),'Daily Totals'!$A$6:$A$34,0),0,(MATCH(DATE(MID(A7,14,4),MID(A7,19,2),MID(A7,22,2)),'Daily Totals'!$A$6:$A$34,0)-MATCH(DATE(MID(A7,1,4),MID(A7,6,2),MID(A7,9,2)),'Daily Totals'!$A$6:$A$34,0)+1)))</f>
        <v>0</v>
      </c>
      <c r="F7" s="4" t="s">
        <v>0</v>
      </c>
    </row>
    <row r="8" spans="1:9" ht="12.75">
      <c r="A8" s="3" t="s">
        <v>27</v>
      </c>
      <c r="B8" s="23">
        <f ca="1">SUM(OFFSET('Daily Totals'!$B$5,MATCH(DATE(MID(A8,1,4),MID(A8,6,2),MID(A8,9,2)),'Daily Totals'!$A$6:$A$34,0),0,(MATCH(DATE(MID(A8,14,4),MID(A8,19,2),MID(A8,22,2)),'Daily Totals'!$A$6:$A$34,0)-MATCH(DATE(MID(A8,1,4),MID(A8,6,2),MID(A8,9,2)),'Daily Totals'!$A$6:$A$34,0)+1)))</f>
        <v>0</v>
      </c>
      <c r="C8" s="20">
        <f ca="1">IF(B8="-","-",B8/$F$17*100)</f>
        <v>0</v>
      </c>
      <c r="D8" s="20" t="s">
        <v>30</v>
      </c>
      <c r="E8" s="20">
        <f ca="1">SUM(OFFSET('Daily Totals'!$E$5,MATCH(DATE(MID(A8,1,4),MID(A8,6,2),MID(A8,9,2)),'Daily Totals'!$A$6:$A$34,0),0,(MATCH(DATE(MID(A8,14,4),MID(A8,19,2),MID(A8,22,2)),'Daily Totals'!$A$6:$A$34,0)-MATCH(DATE(MID(A8,1,4),MID(A8,6,2),MID(A8,9,2)),'Daily Totals'!$A$6:$A$34,0)+1)))</f>
        <v>0</v>
      </c>
      <c r="F8" s="4" t="s">
        <v>0</v>
      </c>
    </row>
    <row r="9" spans="1:9" ht="12.75">
      <c r="A9" s="3" t="s">
        <v>28</v>
      </c>
      <c r="B9" s="23">
        <f ca="1">SUM(OFFSET('Daily Totals'!$B$5,MATCH(DATE(MID(A9,1,4),MID(A9,6,2),MID(A9,9,2)),'Daily Totals'!$A$6:$A$34,0),0,(MATCH(DATE(MID(A9,14,4),MID(A9,19,2),MID(A9,22,2)),'Daily Totals'!$A$6:$A$34,0)-MATCH(DATE(MID(A9,1,4),MID(A9,6,2),MID(A9,9,2)),'Daily Totals'!$A$6:$A$34,0)+1)))</f>
        <v>0</v>
      </c>
      <c r="C9" s="20">
        <f ca="1">IF(B9="-","-",B9/$F$17*100)</f>
        <v>0</v>
      </c>
      <c r="D9" s="20" t="s">
        <v>30</v>
      </c>
      <c r="E9" s="20">
        <f ca="1">SUM(OFFSET('Daily Totals'!$E$5,MATCH(DATE(MID(A9,1,4),MID(A9,6,2),MID(A9,9,2)),'Daily Totals'!$A$6:$A$34,0),0,(MATCH(DATE(MID(A9,14,4),MID(A9,19,2),MID(A9,22,2)),'Daily Totals'!$A$6:$A$34,0)-MATCH(DATE(MID(A9,1,4),MID(A9,6,2),MID(A9,9,2)),'Daily Totals'!$A$6:$A$34,0)+1)))</f>
        <v>0</v>
      </c>
      <c r="F9" s="4" t="s">
        <v>0</v>
      </c>
    </row>
    <row r="10" spans="1:9" ht="12.75">
      <c r="A10" s="3" t="s">
        <v>29</v>
      </c>
      <c r="B10" s="23">
        <f ca="1">SUM(OFFSET('Daily Totals'!$B$5,MATCH(DATE(MID(A10,1,4),MID(A10,6,2),MID(A10,9,2)),'Daily Totals'!$A$6:$A$34,0),0,(MATCH(DATE(MID(A10,14,4),MID(A10,19,2),MID(A10,22,2)),'Daily Totals'!$A$6:$A$34,0)-MATCH(DATE(MID(A10,1,4),MID(A10,6,2),MID(A10,9,2)),'Daily Totals'!$A$6:$A$34,0)+1)))</f>
        <v>1445</v>
      </c>
      <c r="C10" s="20">
        <f ca="1">IF(B10="-","-",B10/$F$17*100)</f>
        <v>5.8136681147863509E-4</v>
      </c>
      <c r="D10" s="20">
        <f t="shared" ref="D10" ca="1" si="0">IF(B10="-","-",E10/B10)</f>
        <v>143.67851903114186</v>
      </c>
      <c r="E10" s="20">
        <f ca="1">SUM(OFFSET('Daily Totals'!$E$5,MATCH(DATE(MID(A10,1,4),MID(A10,6,2),MID(A10,9,2)),'Daily Totals'!$A$6:$A$34,0),0,(MATCH(DATE(MID(A10,14,4),MID(A10,19,2),MID(A10,22,2)),'Daily Totals'!$A$6:$A$34,0)-MATCH(DATE(MID(A10,1,4),MID(A10,6,2),MID(A10,9,2)),'Daily Totals'!$A$6:$A$34,0)+1)))</f>
        <v>207615.46</v>
      </c>
      <c r="F10" s="4" t="s">
        <v>0</v>
      </c>
    </row>
    <row r="11" spans="1:9" ht="12.75">
      <c r="A11" s="3" t="s">
        <v>31</v>
      </c>
      <c r="B11" s="23">
        <f ca="1">SUM(OFFSET('Daily Totals'!$B$5,MATCH(DATE(MID(A11,1,4),MID(A11,6,2),MID(A11,9,2)),'Daily Totals'!$A$6:$A$34,0),0,(MATCH(DATE(MID(A11,14,4),MID(A11,19,2),MID(A11,22,2)),'Daily Totals'!$A$6:$A$34,0)-MATCH(DATE(MID(A11,1,4),MID(A11,6,2),MID(A11,9,2)),'Daily Totals'!$A$6:$A$34,0)+1)))</f>
        <v>10725</v>
      </c>
      <c r="C11" s="20">
        <f ca="1">IF(B11="-","-",B11/$F$17*100)</f>
        <v>4.314988964088831E-3</v>
      </c>
      <c r="D11" s="20">
        <f t="shared" ref="D11" ca="1" si="1">IF(B11="-","-",E11/B11)</f>
        <v>143.04351981351985</v>
      </c>
      <c r="E11" s="20">
        <f ca="1">SUM(OFFSET('Daily Totals'!$E$5,MATCH(DATE(MID(A11,1,4),MID(A11,6,2),MID(A11,9,2)),'Daily Totals'!$A$6:$A$34,0),0,(MATCH(DATE(MID(A11,14,4),MID(A11,19,2),MID(A11,22,2)),'Daily Totals'!$A$6:$A$34,0)-MATCH(DATE(MID(A11,1,4),MID(A11,6,2),MID(A11,9,2)),'Daily Totals'!$A$6:$A$34,0)+1)))</f>
        <v>1534141.7500000005</v>
      </c>
      <c r="F11" s="4" t="s">
        <v>0</v>
      </c>
    </row>
    <row r="12" spans="1:9" ht="12.75">
      <c r="A12" s="3"/>
      <c r="B12" s="23"/>
      <c r="C12" s="20"/>
      <c r="D12" s="20"/>
      <c r="E12" s="20"/>
      <c r="F12" s="4"/>
    </row>
    <row r="13" spans="1:9">
      <c r="A13" s="10" t="s">
        <v>4</v>
      </c>
      <c r="B13" s="33">
        <f ca="1">SUM(B6:B12)</f>
        <v>12170</v>
      </c>
      <c r="C13" s="32">
        <f ca="1">SUM(C6:C12)</f>
        <v>4.896355775567466E-3</v>
      </c>
      <c r="D13" s="32">
        <f ca="1">E13/B13</f>
        <v>143.11891618734597</v>
      </c>
      <c r="E13" s="32">
        <f ca="1">SUM(E6:E12)</f>
        <v>1741757.2100000004</v>
      </c>
      <c r="F13" s="9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25"/>
      <c r="C17" s="1"/>
      <c r="D17" s="1"/>
      <c r="E17" s="26" t="s">
        <v>24</v>
      </c>
      <c r="F17" s="24">
        <v>248552200</v>
      </c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26" spans="1:9">
      <c r="D26" s="16"/>
    </row>
  </sheetData>
  <hyperlinks>
    <hyperlink ref="F6" location="'Daily Totals'!A1" display="Details" xr:uid="{00000000-0004-0000-0000-000000000000}"/>
    <hyperlink ref="F7" location="'Daily Totals'!A1" display="Details" xr:uid="{00000000-0004-0000-0000-000001000000}"/>
    <hyperlink ref="F8" location="'Daily Totals'!A1" display="Details" xr:uid="{00000000-0004-0000-0000-000002000000}"/>
    <hyperlink ref="F9" location="'Daily Totals'!A1" display="Details" xr:uid="{00000000-0004-0000-0000-000003000000}"/>
    <hyperlink ref="F10" location="'Daily Totals'!A1" display="Details" xr:uid="{00000000-0004-0000-0000-000004000000}"/>
    <hyperlink ref="F11" location="'Daily Totals'!A1" display="Details" xr:uid="{0C294BC1-D4B0-429D-9468-4F7E872B066B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44921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5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>"Period: "&amp;IFERROR(TEXT(MIN(A6:A34),"YYYY-MM-DD"),TEXT(MIN(A6:A34),"JJJJ-MM-TT"))&amp;" - "&amp;IFERROR(TEXT(MAX(A6:A34),"YYYY-MM-DD"),TEXT(MAX(A6:A34),"JJJJ-MM-TT"))</f>
        <v>Period: 2022-12-07 - 2023-01-13</v>
      </c>
      <c r="B4" s="17"/>
    </row>
    <row r="5" spans="1:10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2.75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IF(B6="-","-",B6/$F$39*100)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t="shared" ref="E6:E28" ca="1" si="3">IF(D6="-","-",D6*B6)</f>
        <v>-</v>
      </c>
      <c r="F6" s="4" t="s">
        <v>0</v>
      </c>
    </row>
    <row r="7" spans="1:10" ht="12.75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t="shared" ca="1" si="3"/>
        <v>-</v>
      </c>
      <c r="F7" s="4" t="s">
        <v>0</v>
      </c>
    </row>
    <row r="8" spans="1:10" ht="12.75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t="shared" ca="1" si="3"/>
        <v>-</v>
      </c>
      <c r="F8" s="4" t="s">
        <v>0</v>
      </c>
      <c r="G8" s="4"/>
    </row>
    <row r="9" spans="1:10" ht="12.75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t="shared" ca="1" si="3"/>
        <v>-</v>
      </c>
      <c r="F9" s="4" t="s">
        <v>0</v>
      </c>
    </row>
    <row r="10" spans="1:10" ht="12.75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t="shared" ca="1" si="3"/>
        <v>-</v>
      </c>
      <c r="F10" s="4" t="s">
        <v>0</v>
      </c>
    </row>
    <row r="11" spans="1:10" ht="12.75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ca="1" si="3"/>
        <v>-</v>
      </c>
      <c r="F11" s="4" t="s">
        <v>0</v>
      </c>
    </row>
    <row r="12" spans="1:10" ht="12.75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2.75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2.75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2.75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2.75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ca="1" si="3"/>
        <v>-</v>
      </c>
      <c r="F16" s="4" t="s">
        <v>0</v>
      </c>
    </row>
    <row r="17" spans="1:6" ht="12.75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3"/>
        <v>-</v>
      </c>
      <c r="F17" s="4" t="s">
        <v>0</v>
      </c>
    </row>
    <row r="18" spans="1:6" ht="12.75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3"/>
        <v>-</v>
      </c>
      <c r="F18" s="4" t="s">
        <v>0</v>
      </c>
    </row>
    <row r="19" spans="1:6" ht="12.75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3"/>
        <v>-</v>
      </c>
      <c r="F19" s="4" t="s">
        <v>0</v>
      </c>
    </row>
    <row r="20" spans="1:6" ht="12.75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3"/>
        <v>-</v>
      </c>
      <c r="F20" s="4" t="s">
        <v>0</v>
      </c>
    </row>
    <row r="21" spans="1:6" ht="12.75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ca="1" si="3"/>
        <v>-</v>
      </c>
      <c r="F21" s="4" t="s">
        <v>0</v>
      </c>
    </row>
    <row r="22" spans="1:6" ht="12.75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3"/>
        <v>-</v>
      </c>
      <c r="F22" s="4" t="s">
        <v>0</v>
      </c>
    </row>
    <row r="23" spans="1:6" ht="12.75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3"/>
        <v>-</v>
      </c>
      <c r="F23" s="4" t="s">
        <v>0</v>
      </c>
    </row>
    <row r="24" spans="1:6" ht="12.75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3"/>
        <v>-</v>
      </c>
      <c r="F24" s="4" t="s">
        <v>0</v>
      </c>
    </row>
    <row r="25" spans="1:6" ht="12.75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3"/>
        <v>-</v>
      </c>
      <c r="F25" s="4" t="s">
        <v>0</v>
      </c>
    </row>
    <row r="26" spans="1:6" ht="12.75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ca="1" si="3"/>
        <v>-</v>
      </c>
      <c r="F26" s="4" t="s">
        <v>0</v>
      </c>
    </row>
    <row r="27" spans="1:6" ht="12.75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3"/>
        <v>207615.46</v>
      </c>
      <c r="F27" s="4" t="s">
        <v>0</v>
      </c>
    </row>
    <row r="28" spans="1:6" ht="12.75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3"/>
        <v>-</v>
      </c>
      <c r="F28" s="4" t="s">
        <v>0</v>
      </c>
    </row>
    <row r="29" spans="1:6" ht="12.75">
      <c r="A29" s="21">
        <v>44935</v>
      </c>
      <c r="B29" s="23" t="str">
        <f t="shared" ref="B29:B33" ca="1" si="4">IFERROR(IF(SUMIF(INDIRECT("'Details "&amp;TEXT(A29,"YYYY-MM-DD")&amp;"'!$a$5:$a$500000"),A29,INDIRECT("'Details "&amp;TEXT(A29,"YYYY-MM-DD")&amp;"'!$d$5:$d$500000"))&gt;0,SUMIF(INDIRECT("'Details "&amp;TEXT(A29,"YYYY-MM-DD")&amp;"'!$a$5:$a$500000"),A29,INDIRECT("'Details "&amp;TEXT(A29,"YYYY-MM-DD")&amp;"'!$d$5:$d$500000")),"-"),IF(SUMIF(INDIRECT("'Details "&amp;TEXT(A29,"JJJJ-MM-TT")&amp;"'!$a$5:$a$500000"),A29,INDIRECT("'Details "&amp;TEXT(A29,"JJJJ-MM-TT")&amp;"'!$d$5:$d$500000"))&gt;0,SUMIF(INDIRECT("'Details "&amp;TEXT(A29,"JJJJ-MM-TT")&amp;"'!$a$5:$a$500000"),A29,INDIRECT("'Details "&amp;TEXT(A29,"JJJJ-MM-TT")&amp;"'!$d$5:$d$500000")),"-"))</f>
        <v>-</v>
      </c>
      <c r="C29" s="20" t="str">
        <f t="shared" ref="C29:C33" ca="1" si="5">IF(B29="-","-",B29/$F$39*100)</f>
        <v>-</v>
      </c>
      <c r="D29" s="20" t="str">
        <f t="shared" ref="D29:D33" ca="1" si="6">IFERROR(IF(B29="-","-",SUMPRODUCT(INDIRECT("'Details "&amp;TEXT(A29,"YYYY-MM-DD")&amp;"'!$D$5:$D$500000"),INDIRECT("'Details "&amp;TEXT(A29,"YYYY-MM-DD")&amp;"'!$E$5:$E$500000"))/B29),IF(B29="-","-",SUMPRODUCT(INDIRECT("'Details "&amp;TEXT(A29,"JJJJ-MM-TT")&amp;"'!$D$5:$D$500000"),INDIRECT("'Details "&amp;TEXT(A29,"JJJJ-MM-TT")&amp;"'!$E$5:$E$500000"))/B29))</f>
        <v>-</v>
      </c>
      <c r="E29" s="20" t="str">
        <f t="shared" ref="E29:E33" ca="1" si="7">IF(D29="-","-",D29*B29)</f>
        <v>-</v>
      </c>
      <c r="F29" s="4" t="s">
        <v>0</v>
      </c>
    </row>
    <row r="30" spans="1:6" ht="12.75">
      <c r="A30" s="21">
        <v>44936</v>
      </c>
      <c r="B30" s="23" t="str">
        <f t="shared" ca="1" si="4"/>
        <v>-</v>
      </c>
      <c r="C30" s="20" t="str">
        <f t="shared" ca="1" si="5"/>
        <v>-</v>
      </c>
      <c r="D30" s="20" t="str">
        <f t="shared" ca="1" si="6"/>
        <v>-</v>
      </c>
      <c r="E30" s="20" t="str">
        <f t="shared" ca="1" si="7"/>
        <v>-</v>
      </c>
      <c r="F30" s="4" t="s">
        <v>0</v>
      </c>
    </row>
    <row r="31" spans="1:6" ht="12.75">
      <c r="A31" s="21">
        <v>44937</v>
      </c>
      <c r="B31" s="23" t="str">
        <f t="shared" ca="1" si="4"/>
        <v>-</v>
      </c>
      <c r="C31" s="20" t="str">
        <f t="shared" ca="1" si="5"/>
        <v>-</v>
      </c>
      <c r="D31" s="20" t="str">
        <f t="shared" ca="1" si="6"/>
        <v>-</v>
      </c>
      <c r="E31" s="20" t="str">
        <f t="shared" ca="1" si="7"/>
        <v>-</v>
      </c>
      <c r="F31" s="4" t="s">
        <v>0</v>
      </c>
    </row>
    <row r="32" spans="1:6" ht="12.75">
      <c r="A32" s="21">
        <v>44938</v>
      </c>
      <c r="B32" s="23" t="str">
        <f t="shared" ca="1" si="4"/>
        <v>-</v>
      </c>
      <c r="C32" s="20" t="str">
        <f t="shared" ca="1" si="5"/>
        <v>-</v>
      </c>
      <c r="D32" s="20" t="str">
        <f t="shared" ca="1" si="6"/>
        <v>-</v>
      </c>
      <c r="E32" s="20" t="str">
        <f t="shared" ca="1" si="7"/>
        <v>-</v>
      </c>
      <c r="F32" s="4" t="s">
        <v>0</v>
      </c>
    </row>
    <row r="33" spans="1:10" ht="12.75">
      <c r="A33" s="21">
        <v>44939</v>
      </c>
      <c r="B33" s="23">
        <f t="shared" ca="1" si="4"/>
        <v>10725</v>
      </c>
      <c r="C33" s="20">
        <f t="shared" ca="1" si="5"/>
        <v>4.314988964088831E-3</v>
      </c>
      <c r="D33" s="20">
        <f t="shared" ca="1" si="6"/>
        <v>143.04351981351985</v>
      </c>
      <c r="E33" s="20">
        <f t="shared" ca="1" si="7"/>
        <v>1534141.7500000005</v>
      </c>
      <c r="F33" s="4" t="s">
        <v>0</v>
      </c>
    </row>
    <row r="34" spans="1:10" ht="12.75">
      <c r="A34" s="21"/>
      <c r="B34" s="23"/>
      <c r="C34" s="20"/>
      <c r="D34" s="20"/>
      <c r="E34" s="20"/>
      <c r="F34" s="4"/>
    </row>
    <row r="35" spans="1:10">
      <c r="A35" s="10" t="s">
        <v>4</v>
      </c>
      <c r="B35" s="33">
        <f ca="1">SUM(B6:B34)</f>
        <v>12170</v>
      </c>
      <c r="C35" s="32">
        <f ca="1">SUM(C6:C34)</f>
        <v>4.896355775567466E-3</v>
      </c>
      <c r="D35" s="32">
        <f ca="1">E35/B35</f>
        <v>143.11891618734597</v>
      </c>
      <c r="E35" s="32">
        <f ca="1">SUM(E6:E34)</f>
        <v>1741757.2100000004</v>
      </c>
      <c r="F35" s="9"/>
    </row>
    <row r="37" spans="1:10">
      <c r="A37" s="1"/>
      <c r="B37" s="1"/>
      <c r="C37" s="1"/>
      <c r="D37" s="7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2"/>
      <c r="B39" s="1"/>
      <c r="C39" s="1"/>
      <c r="D39" s="14"/>
      <c r="E39" s="26" t="s">
        <v>24</v>
      </c>
      <c r="F39" s="24">
        <v>248552200</v>
      </c>
      <c r="G39" s="1"/>
      <c r="H39" s="1"/>
      <c r="I39" s="1"/>
      <c r="J39" s="1"/>
    </row>
    <row r="40" spans="1:10">
      <c r="A40" s="1"/>
      <c r="B40" s="1"/>
      <c r="C40" s="15"/>
      <c r="D40" s="1"/>
      <c r="E40" s="1"/>
      <c r="F40" s="1"/>
      <c r="G40" s="1"/>
      <c r="H40" s="1"/>
      <c r="I40" s="1"/>
      <c r="J40" s="1"/>
    </row>
    <row r="41" spans="1:10">
      <c r="C41" s="15"/>
    </row>
    <row r="45" spans="1:10">
      <c r="A45" s="12"/>
      <c r="C45" s="15"/>
    </row>
  </sheetData>
  <hyperlinks>
    <hyperlink ref="F6" location="'Details 2022-12-07'!A1" display="Details" xr:uid="{90D9FBF7-9650-43C9-BB6E-5A510A46513F}"/>
    <hyperlink ref="F7:F28" location="'Details 2022-12-07'!A1" display="Details" xr:uid="{C81D306E-FBB3-44A4-AE40-370386B13424}"/>
    <hyperlink ref="F7" location="'Details 2022-12-08'!A1" display="Details" xr:uid="{356844D1-FDFF-4442-954F-2ABFAAD4A55E}"/>
    <hyperlink ref="F8" location="'Details 2022-12-09'!A1" display="Details" xr:uid="{4B19A41E-099F-4B00-B250-182794D14DB2}"/>
    <hyperlink ref="F9" location="'Details 2022-12-12'!A1" display="Details" xr:uid="{783B171C-6F0C-4004-B0EA-2649B264AB34}"/>
    <hyperlink ref="F10" location="'Details 2022-12-13'!A1" display="Details" xr:uid="{15B7C7D0-42BA-4F24-AAFC-B6123B6D58AA}"/>
    <hyperlink ref="F11" location="'Details 2022-12-14'!A1" display="Details" xr:uid="{61ED733F-939E-4C3A-95A2-D5DA8CC66E36}"/>
    <hyperlink ref="F12" location="'Details 2022-12-15'!A1" display="Details" xr:uid="{DBEDCE60-C005-4A68-8EE0-7063E86EB6ED}"/>
    <hyperlink ref="F13" location="'Details 2022-12-16'!A1" display="Details" xr:uid="{2EFC6424-CF3F-4343-A033-0008C67D6BB4}"/>
    <hyperlink ref="F14" location="'Details 2022-12-19'!A1" display="Details" xr:uid="{FE75DF9F-26DD-4981-9DD3-3159117A373D}"/>
    <hyperlink ref="F15" location="'Details 2022-12-20'!A1" display="Details" xr:uid="{6D468612-A894-4BD9-BAF9-80909527E5C9}"/>
    <hyperlink ref="F16" location="'Details 2022-12-21'!A1" display="Details" xr:uid="{CD30F994-FF99-423C-9BB5-8F6EA8882613}"/>
    <hyperlink ref="F17" location="'Details 2022-12-22'!A1" display="Details" xr:uid="{E974B93A-25A8-4244-A67E-6B225C6896C9}"/>
    <hyperlink ref="F18" location="'Details 2022-12-23'!A1" display="Details" xr:uid="{402F4E81-268A-4A99-8994-42A551DEE88E}"/>
    <hyperlink ref="F19" location="'Details 2022-12-26'!A1" display="Details" xr:uid="{C65453A6-F5B5-409F-959B-FDBB41E892DE}"/>
    <hyperlink ref="F20" location="'Details 2022-12-27'!A1" display="Details" xr:uid="{8C571B66-E640-4BF4-8B70-81ED1C982831}"/>
    <hyperlink ref="F21" location="'Details 2022-12-28'!A1" display="Details" xr:uid="{CA0ACCA7-12C6-451B-ABD8-F7E51837F45D}"/>
    <hyperlink ref="F22" location="'Details 2022-12-29'!A1" display="Details" xr:uid="{4CECC1FC-8C2D-4CE9-972E-EBBB996560C1}"/>
    <hyperlink ref="F23" location="'Details 2022-12-30'!A1" display="Details" xr:uid="{24F55C75-CF45-4430-8322-037C155C7214}"/>
    <hyperlink ref="F24" location="'Details 2023-01-02'!A1" display="Details" xr:uid="{85261E86-AF62-434D-8AA6-251FF8E008CD}"/>
    <hyperlink ref="F25" location="'Details 2023-01-03'!A1" display="Details" xr:uid="{BFD7B0D8-F01C-4DA0-AD92-794CFDBDF376}"/>
    <hyperlink ref="F26" location="'Details 2023-01-04'!A1" display="Details" xr:uid="{7A525585-7D09-4F03-9C68-C4B703E1B048}"/>
    <hyperlink ref="F27" location="'Details 2023-01-05'!A1" display="Details" xr:uid="{AA58D3F3-5A8F-40F3-B4D9-AC59C8962803}"/>
    <hyperlink ref="F28" location="'Details 2023-01-06'!A1" display="Details" xr:uid="{27BF618D-3D58-483A-80DF-FFC0CCFF9582}"/>
    <hyperlink ref="F29" location="'Details 2023-01-09'!A1" display="Details" xr:uid="{96C35DC9-7BE6-49FB-8AD2-06D7B1CA4E4B}"/>
    <hyperlink ref="F30" location="'Details 2023-01-10'!A1" display="Details" xr:uid="{CB700552-5AFC-49E3-ADF2-273F8CF204CD}"/>
    <hyperlink ref="F31" location="'Details 2023-01-11'!A1" display="Details" xr:uid="{5FB0F7DF-ECF1-406A-985C-4B4548DE5F9F}"/>
    <hyperlink ref="F32" location="'Details 2023-01-12'!A1" display="Details" xr:uid="{6D6FEBB1-4F8F-4284-A23C-EC171E241C35}"/>
    <hyperlink ref="F33" location="'Details 2023-01-13'!A1" display="Details" xr:uid="{2CB93780-C38F-40CB-9A3C-F8DA5E5ECC27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44911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v>44910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0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v>44907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DC1F-DB59-45B0-9787-AA0F5FC2DFDE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44939</v>
      </c>
      <c r="B5" s="36">
        <v>0.63200844907407416</v>
      </c>
      <c r="C5" s="37" t="s">
        <v>12</v>
      </c>
      <c r="D5" s="34">
        <v>100</v>
      </c>
      <c r="E5" s="38">
        <v>143.84</v>
      </c>
      <c r="F5" s="39" t="s">
        <v>18</v>
      </c>
      <c r="G5" s="40" t="s">
        <v>32</v>
      </c>
    </row>
    <row r="6" spans="1:7" ht="11.25" customHeight="1">
      <c r="A6" s="35">
        <v>44939</v>
      </c>
      <c r="B6" s="36">
        <v>0.63200844907407416</v>
      </c>
      <c r="C6" s="37" t="s">
        <v>12</v>
      </c>
      <c r="D6" s="34">
        <v>100</v>
      </c>
      <c r="E6" s="38">
        <v>143.86000000000001</v>
      </c>
      <c r="F6" s="39" t="s">
        <v>18</v>
      </c>
      <c r="G6" s="40" t="s">
        <v>21</v>
      </c>
    </row>
    <row r="7" spans="1:7" ht="12" customHeight="1">
      <c r="A7" s="35">
        <v>44939</v>
      </c>
      <c r="B7" s="36">
        <v>0.63200844907407416</v>
      </c>
      <c r="C7" s="37" t="s">
        <v>12</v>
      </c>
      <c r="D7" s="34">
        <v>200</v>
      </c>
      <c r="E7" s="38">
        <v>143.86000000000001</v>
      </c>
      <c r="F7" s="39" t="s">
        <v>18</v>
      </c>
      <c r="G7" s="40" t="s">
        <v>21</v>
      </c>
    </row>
    <row r="8" spans="1:7">
      <c r="A8" s="35">
        <v>44939</v>
      </c>
      <c r="B8" s="36">
        <v>0.6321303240740741</v>
      </c>
      <c r="C8" s="37" t="s">
        <v>12</v>
      </c>
      <c r="D8" s="34">
        <v>100</v>
      </c>
      <c r="E8" s="38">
        <v>143.36000000000001</v>
      </c>
      <c r="F8" s="39" t="s">
        <v>18</v>
      </c>
      <c r="G8" s="40" t="s">
        <v>20</v>
      </c>
    </row>
    <row r="9" spans="1:7">
      <c r="A9" s="35">
        <v>44939</v>
      </c>
      <c r="B9" s="36">
        <v>0.6321303240740741</v>
      </c>
      <c r="C9" s="37" t="s">
        <v>12</v>
      </c>
      <c r="D9" s="34">
        <v>100</v>
      </c>
      <c r="E9" s="38">
        <v>143.36000000000001</v>
      </c>
      <c r="F9" s="39" t="s">
        <v>18</v>
      </c>
      <c r="G9" s="40" t="s">
        <v>20</v>
      </c>
    </row>
    <row r="10" spans="1:7">
      <c r="A10" s="35">
        <v>44939</v>
      </c>
      <c r="B10" s="36">
        <v>0.6321303240740741</v>
      </c>
      <c r="C10" s="37" t="s">
        <v>12</v>
      </c>
      <c r="D10" s="34">
        <v>100</v>
      </c>
      <c r="E10" s="38">
        <v>143.35</v>
      </c>
      <c r="F10" s="39" t="s">
        <v>18</v>
      </c>
      <c r="G10" s="40" t="s">
        <v>22</v>
      </c>
    </row>
    <row r="11" spans="1:7">
      <c r="A11" s="35">
        <v>44939</v>
      </c>
      <c r="B11" s="36">
        <v>0.6321303240740741</v>
      </c>
      <c r="C11" s="37" t="s">
        <v>12</v>
      </c>
      <c r="D11" s="34">
        <v>100</v>
      </c>
      <c r="E11" s="38">
        <v>143.37</v>
      </c>
      <c r="F11" s="39" t="s">
        <v>18</v>
      </c>
      <c r="G11" s="40" t="s">
        <v>22</v>
      </c>
    </row>
    <row r="12" spans="1:7">
      <c r="A12" s="35">
        <v>44939</v>
      </c>
      <c r="B12" s="36">
        <v>0.6321303240740741</v>
      </c>
      <c r="C12" s="37" t="s">
        <v>12</v>
      </c>
      <c r="D12" s="34">
        <v>100</v>
      </c>
      <c r="E12" s="38">
        <v>143.35</v>
      </c>
      <c r="F12" s="39" t="s">
        <v>18</v>
      </c>
      <c r="G12" s="40" t="s">
        <v>21</v>
      </c>
    </row>
    <row r="13" spans="1:7">
      <c r="A13" s="35">
        <v>44939</v>
      </c>
      <c r="B13" s="36">
        <v>0.6321303240740741</v>
      </c>
      <c r="C13" s="37" t="s">
        <v>12</v>
      </c>
      <c r="D13" s="34">
        <v>100</v>
      </c>
      <c r="E13" s="38">
        <v>143.37</v>
      </c>
      <c r="F13" s="39" t="s">
        <v>18</v>
      </c>
      <c r="G13" s="40" t="s">
        <v>21</v>
      </c>
    </row>
    <row r="14" spans="1:7">
      <c r="A14" s="35">
        <v>44939</v>
      </c>
      <c r="B14" s="36">
        <v>0.6321303240740741</v>
      </c>
      <c r="C14" s="37" t="s">
        <v>12</v>
      </c>
      <c r="D14" s="34">
        <v>300</v>
      </c>
      <c r="E14" s="38">
        <v>143.35</v>
      </c>
      <c r="F14" s="39" t="s">
        <v>18</v>
      </c>
      <c r="G14" s="40" t="s">
        <v>21</v>
      </c>
    </row>
    <row r="15" spans="1:7">
      <c r="A15" s="35">
        <v>44939</v>
      </c>
      <c r="B15" s="36">
        <v>0.6321303240740741</v>
      </c>
      <c r="C15" s="37" t="s">
        <v>12</v>
      </c>
      <c r="D15" s="34">
        <v>400</v>
      </c>
      <c r="E15" s="38">
        <v>143.37</v>
      </c>
      <c r="F15" s="39" t="s">
        <v>18</v>
      </c>
      <c r="G15" s="40" t="s">
        <v>21</v>
      </c>
    </row>
    <row r="16" spans="1:7">
      <c r="A16" s="35">
        <v>44939</v>
      </c>
      <c r="B16" s="36">
        <v>0.63213125000000003</v>
      </c>
      <c r="C16" s="37" t="s">
        <v>12</v>
      </c>
      <c r="D16" s="34">
        <v>6</v>
      </c>
      <c r="E16" s="38">
        <v>142.27000000000001</v>
      </c>
      <c r="F16" s="39" t="s">
        <v>18</v>
      </c>
      <c r="G16" s="40" t="s">
        <v>21</v>
      </c>
    </row>
    <row r="17" spans="1:7">
      <c r="A17" s="35">
        <v>44939</v>
      </c>
      <c r="B17" s="36">
        <v>0.63213125000000003</v>
      </c>
      <c r="C17" s="37" t="s">
        <v>12</v>
      </c>
      <c r="D17" s="34">
        <v>6</v>
      </c>
      <c r="E17" s="38">
        <v>142.27000000000001</v>
      </c>
      <c r="F17" s="39" t="s">
        <v>18</v>
      </c>
      <c r="G17" s="40" t="s">
        <v>21</v>
      </c>
    </row>
    <row r="18" spans="1:7">
      <c r="A18" s="35">
        <v>44939</v>
      </c>
      <c r="B18" s="36">
        <v>0.63213125000000003</v>
      </c>
      <c r="C18" s="37" t="s">
        <v>12</v>
      </c>
      <c r="D18" s="34">
        <v>6</v>
      </c>
      <c r="E18" s="38">
        <v>142.27000000000001</v>
      </c>
      <c r="F18" s="39" t="s">
        <v>18</v>
      </c>
      <c r="G18" s="40" t="s">
        <v>21</v>
      </c>
    </row>
    <row r="19" spans="1:7">
      <c r="A19" s="35">
        <v>44939</v>
      </c>
      <c r="B19" s="36">
        <v>0.63213125000000003</v>
      </c>
      <c r="C19" s="37" t="s">
        <v>12</v>
      </c>
      <c r="D19" s="34">
        <v>78</v>
      </c>
      <c r="E19" s="38">
        <v>142.27000000000001</v>
      </c>
      <c r="F19" s="39" t="s">
        <v>18</v>
      </c>
      <c r="G19" s="40" t="s">
        <v>21</v>
      </c>
    </row>
    <row r="20" spans="1:7">
      <c r="A20" s="35">
        <v>44939</v>
      </c>
      <c r="B20" s="36">
        <v>0.63213125000000003</v>
      </c>
      <c r="C20" s="37" t="s">
        <v>12</v>
      </c>
      <c r="D20" s="34">
        <v>300</v>
      </c>
      <c r="E20" s="38">
        <v>142.27000000000001</v>
      </c>
      <c r="F20" s="39" t="s">
        <v>18</v>
      </c>
      <c r="G20" s="40" t="s">
        <v>21</v>
      </c>
    </row>
    <row r="21" spans="1:7">
      <c r="A21" s="35">
        <v>44939</v>
      </c>
      <c r="B21" s="36">
        <v>0.63213125000000003</v>
      </c>
      <c r="C21" s="37" t="s">
        <v>12</v>
      </c>
      <c r="D21" s="34">
        <v>1404</v>
      </c>
      <c r="E21" s="38">
        <v>142.27000000000001</v>
      </c>
      <c r="F21" s="39" t="s">
        <v>18</v>
      </c>
      <c r="G21" s="40" t="s">
        <v>21</v>
      </c>
    </row>
    <row r="22" spans="1:7">
      <c r="A22" s="35">
        <v>44939</v>
      </c>
      <c r="B22" s="36">
        <v>0.6321324074074075</v>
      </c>
      <c r="C22" s="37" t="s">
        <v>12</v>
      </c>
      <c r="D22" s="34">
        <v>300</v>
      </c>
      <c r="E22" s="38">
        <v>142.27000000000001</v>
      </c>
      <c r="F22" s="39" t="s">
        <v>18</v>
      </c>
      <c r="G22" s="40" t="s">
        <v>21</v>
      </c>
    </row>
    <row r="23" spans="1:7">
      <c r="A23" s="35">
        <v>44939</v>
      </c>
      <c r="B23" s="36">
        <v>0.6321324074074075</v>
      </c>
      <c r="C23" s="37" t="s">
        <v>12</v>
      </c>
      <c r="D23" s="34">
        <v>1000</v>
      </c>
      <c r="E23" s="38">
        <v>142.27000000000001</v>
      </c>
      <c r="F23" s="39" t="s">
        <v>18</v>
      </c>
      <c r="G23" s="40" t="s">
        <v>21</v>
      </c>
    </row>
    <row r="24" spans="1:7">
      <c r="A24" s="35">
        <v>44939</v>
      </c>
      <c r="B24" s="36">
        <v>0.63215092592592592</v>
      </c>
      <c r="C24" s="37" t="s">
        <v>12</v>
      </c>
      <c r="D24" s="34">
        <v>200</v>
      </c>
      <c r="E24" s="38">
        <v>142.27000000000001</v>
      </c>
      <c r="F24" s="39" t="s">
        <v>18</v>
      </c>
      <c r="G24" s="40" t="s">
        <v>21</v>
      </c>
    </row>
    <row r="25" spans="1:7">
      <c r="A25" s="35">
        <v>44939</v>
      </c>
      <c r="B25" s="36">
        <v>0.63215590277777778</v>
      </c>
      <c r="C25" s="37" t="s">
        <v>12</v>
      </c>
      <c r="D25" s="34">
        <v>7</v>
      </c>
      <c r="E25" s="38">
        <v>142.27000000000001</v>
      </c>
      <c r="F25" s="39" t="s">
        <v>18</v>
      </c>
      <c r="G25" s="40" t="s">
        <v>21</v>
      </c>
    </row>
    <row r="26" spans="1:7">
      <c r="A26" s="35">
        <v>44939</v>
      </c>
      <c r="B26" s="36">
        <v>0.63215590277777778</v>
      </c>
      <c r="C26" s="37" t="s">
        <v>12</v>
      </c>
      <c r="D26" s="34">
        <v>300</v>
      </c>
      <c r="E26" s="38">
        <v>142.27000000000001</v>
      </c>
      <c r="F26" s="39" t="s">
        <v>18</v>
      </c>
      <c r="G26" s="40" t="s">
        <v>21</v>
      </c>
    </row>
    <row r="27" spans="1:7">
      <c r="A27" s="35">
        <v>44939</v>
      </c>
      <c r="B27" s="36">
        <v>0.63215590277777778</v>
      </c>
      <c r="C27" s="37" t="s">
        <v>12</v>
      </c>
      <c r="D27" s="34">
        <v>393</v>
      </c>
      <c r="E27" s="38">
        <v>142.27000000000001</v>
      </c>
      <c r="F27" s="39" t="s">
        <v>18</v>
      </c>
      <c r="G27" s="40" t="s">
        <v>21</v>
      </c>
    </row>
    <row r="28" spans="1:7">
      <c r="A28" s="35">
        <v>44939</v>
      </c>
      <c r="B28" s="36">
        <v>0.63215833333333338</v>
      </c>
      <c r="C28" s="37" t="s">
        <v>12</v>
      </c>
      <c r="D28" s="34">
        <v>200</v>
      </c>
      <c r="E28" s="38">
        <v>142.27000000000001</v>
      </c>
      <c r="F28" s="39" t="s">
        <v>18</v>
      </c>
      <c r="G28" s="40" t="s">
        <v>21</v>
      </c>
    </row>
    <row r="29" spans="1:7">
      <c r="A29" s="35">
        <v>44939</v>
      </c>
      <c r="B29" s="36">
        <v>0.63217395833333334</v>
      </c>
      <c r="C29" s="37" t="s">
        <v>12</v>
      </c>
      <c r="D29" s="34">
        <v>200</v>
      </c>
      <c r="E29" s="38">
        <v>142.27000000000001</v>
      </c>
      <c r="F29" s="39" t="s">
        <v>18</v>
      </c>
      <c r="G29" s="40" t="s">
        <v>21</v>
      </c>
    </row>
    <row r="30" spans="1:7">
      <c r="A30" s="35">
        <v>44939</v>
      </c>
      <c r="B30" s="36">
        <v>0.63217731481481487</v>
      </c>
      <c r="C30" s="37" t="s">
        <v>12</v>
      </c>
      <c r="D30" s="34">
        <v>200</v>
      </c>
      <c r="E30" s="38">
        <v>142.27000000000001</v>
      </c>
      <c r="F30" s="39" t="s">
        <v>18</v>
      </c>
      <c r="G30" s="40" t="s">
        <v>21</v>
      </c>
    </row>
    <row r="31" spans="1:7">
      <c r="A31" s="35">
        <v>44939</v>
      </c>
      <c r="B31" s="36">
        <v>0.63257777777777791</v>
      </c>
      <c r="C31" s="37" t="s">
        <v>12</v>
      </c>
      <c r="D31" s="34">
        <v>100</v>
      </c>
      <c r="E31" s="38">
        <v>143.43</v>
      </c>
      <c r="F31" s="39" t="s">
        <v>18</v>
      </c>
      <c r="G31" s="40" t="s">
        <v>33</v>
      </c>
    </row>
    <row r="32" spans="1:7">
      <c r="A32" s="35">
        <v>44939</v>
      </c>
      <c r="B32" s="36">
        <v>0.63257789351851856</v>
      </c>
      <c r="C32" s="37" t="s">
        <v>12</v>
      </c>
      <c r="D32" s="34">
        <v>100</v>
      </c>
      <c r="E32" s="38">
        <v>143.44999999999999</v>
      </c>
      <c r="F32" s="39" t="s">
        <v>18</v>
      </c>
      <c r="G32" s="40" t="s">
        <v>34</v>
      </c>
    </row>
    <row r="33" spans="1:7">
      <c r="A33" s="35">
        <v>44939</v>
      </c>
      <c r="B33" s="36">
        <v>0.63257789351851856</v>
      </c>
      <c r="C33" s="37" t="s">
        <v>12</v>
      </c>
      <c r="D33" s="34">
        <v>100</v>
      </c>
      <c r="E33" s="38">
        <v>143.41</v>
      </c>
      <c r="F33" s="39" t="s">
        <v>18</v>
      </c>
      <c r="G33" s="40" t="s">
        <v>35</v>
      </c>
    </row>
    <row r="34" spans="1:7">
      <c r="A34" s="35">
        <v>44939</v>
      </c>
      <c r="B34" s="36">
        <v>0.63257789351851856</v>
      </c>
      <c r="C34" s="37" t="s">
        <v>12</v>
      </c>
      <c r="D34" s="34">
        <v>100</v>
      </c>
      <c r="E34" s="38">
        <v>143.44999999999999</v>
      </c>
      <c r="F34" s="39" t="s">
        <v>18</v>
      </c>
      <c r="G34" s="40" t="s">
        <v>21</v>
      </c>
    </row>
    <row r="35" spans="1:7">
      <c r="A35" s="35">
        <v>44939</v>
      </c>
      <c r="B35" s="36">
        <v>0.63267164351851857</v>
      </c>
      <c r="C35" s="37" t="s">
        <v>12</v>
      </c>
      <c r="D35" s="34">
        <v>100</v>
      </c>
      <c r="E35" s="38">
        <v>143.79499999999999</v>
      </c>
      <c r="F35" s="39" t="s">
        <v>18</v>
      </c>
      <c r="G35" s="40" t="s">
        <v>33</v>
      </c>
    </row>
    <row r="36" spans="1:7">
      <c r="A36" s="35">
        <v>44939</v>
      </c>
      <c r="B36" s="36">
        <v>0.63267164351851857</v>
      </c>
      <c r="C36" s="37" t="s">
        <v>12</v>
      </c>
      <c r="D36" s="34">
        <v>100</v>
      </c>
      <c r="E36" s="38">
        <v>143.79499999999999</v>
      </c>
      <c r="F36" s="39" t="s">
        <v>18</v>
      </c>
      <c r="G36" s="40" t="s">
        <v>33</v>
      </c>
    </row>
    <row r="37" spans="1:7">
      <c r="A37" s="35">
        <v>44939</v>
      </c>
      <c r="B37" s="36">
        <v>0.63267164351851857</v>
      </c>
      <c r="C37" s="37" t="s">
        <v>12</v>
      </c>
      <c r="D37" s="34">
        <v>100</v>
      </c>
      <c r="E37" s="38">
        <v>143.79499999999999</v>
      </c>
      <c r="F37" s="39" t="s">
        <v>18</v>
      </c>
      <c r="G37" s="40" t="s">
        <v>33</v>
      </c>
    </row>
    <row r="38" spans="1:7">
      <c r="A38" s="35">
        <v>44939</v>
      </c>
      <c r="B38" s="36">
        <v>0.63267164351851857</v>
      </c>
      <c r="C38" s="37" t="s">
        <v>12</v>
      </c>
      <c r="D38" s="34">
        <v>100</v>
      </c>
      <c r="E38" s="38">
        <v>143.79499999999999</v>
      </c>
      <c r="F38" s="39" t="s">
        <v>18</v>
      </c>
      <c r="G38" s="40" t="s">
        <v>33</v>
      </c>
    </row>
    <row r="39" spans="1:7">
      <c r="A39" s="35">
        <v>44939</v>
      </c>
      <c r="B39" s="36">
        <v>0.63267199074074076</v>
      </c>
      <c r="C39" s="37" t="s">
        <v>12</v>
      </c>
      <c r="D39" s="34">
        <v>100</v>
      </c>
      <c r="E39" s="38">
        <v>143.81</v>
      </c>
      <c r="F39" s="39" t="s">
        <v>18</v>
      </c>
      <c r="G39" s="40" t="s">
        <v>35</v>
      </c>
    </row>
    <row r="40" spans="1:7">
      <c r="A40" s="35">
        <v>44939</v>
      </c>
      <c r="B40" s="36">
        <v>0.63267222222222219</v>
      </c>
      <c r="C40" s="37" t="s">
        <v>12</v>
      </c>
      <c r="D40" s="34">
        <v>25</v>
      </c>
      <c r="E40" s="38">
        <v>143.75</v>
      </c>
      <c r="F40" s="39" t="s">
        <v>18</v>
      </c>
      <c r="G40" s="40" t="s">
        <v>21</v>
      </c>
    </row>
    <row r="41" spans="1:7">
      <c r="A41" s="35">
        <v>44939</v>
      </c>
      <c r="B41" s="36">
        <v>0.63308414351851849</v>
      </c>
      <c r="C41" s="37" t="s">
        <v>12</v>
      </c>
      <c r="D41" s="34">
        <v>9</v>
      </c>
      <c r="E41" s="38">
        <v>143.87</v>
      </c>
      <c r="F41" s="39" t="s">
        <v>18</v>
      </c>
      <c r="G41" s="40" t="s">
        <v>21</v>
      </c>
    </row>
    <row r="42" spans="1:7">
      <c r="A42" s="35">
        <v>44939</v>
      </c>
      <c r="B42" s="36">
        <v>0.63308414351851849</v>
      </c>
      <c r="C42" s="37" t="s">
        <v>12</v>
      </c>
      <c r="D42" s="34">
        <v>15</v>
      </c>
      <c r="E42" s="38">
        <v>143.88999999999999</v>
      </c>
      <c r="F42" s="39" t="s">
        <v>18</v>
      </c>
      <c r="G42" s="40" t="s">
        <v>21</v>
      </c>
    </row>
    <row r="43" spans="1:7">
      <c r="A43" s="35">
        <v>44939</v>
      </c>
      <c r="B43" s="36">
        <v>0.63308414351851849</v>
      </c>
      <c r="C43" s="37" t="s">
        <v>12</v>
      </c>
      <c r="D43" s="34">
        <v>15</v>
      </c>
      <c r="E43" s="38">
        <v>143.88999999999999</v>
      </c>
      <c r="F43" s="39" t="s">
        <v>18</v>
      </c>
      <c r="G43" s="40" t="s">
        <v>21</v>
      </c>
    </row>
    <row r="44" spans="1:7">
      <c r="A44" s="35">
        <v>44939</v>
      </c>
      <c r="B44" s="36">
        <v>0.63308414351851849</v>
      </c>
      <c r="C44" s="37" t="s">
        <v>12</v>
      </c>
      <c r="D44" s="34">
        <v>15</v>
      </c>
      <c r="E44" s="38">
        <v>143.88999999999999</v>
      </c>
      <c r="F44" s="39" t="s">
        <v>18</v>
      </c>
      <c r="G44" s="40" t="s">
        <v>21</v>
      </c>
    </row>
    <row r="45" spans="1:7">
      <c r="A45" s="35">
        <v>44939</v>
      </c>
      <c r="B45" s="36">
        <v>0.63308414351851849</v>
      </c>
      <c r="C45" s="37" t="s">
        <v>12</v>
      </c>
      <c r="D45" s="34">
        <v>20</v>
      </c>
      <c r="E45" s="38">
        <v>143.88999999999999</v>
      </c>
      <c r="F45" s="39" t="s">
        <v>18</v>
      </c>
      <c r="G45" s="40" t="s">
        <v>21</v>
      </c>
    </row>
    <row r="46" spans="1:7">
      <c r="A46" s="35">
        <v>44939</v>
      </c>
      <c r="B46" s="36">
        <v>0.63308414351851849</v>
      </c>
      <c r="C46" s="37" t="s">
        <v>12</v>
      </c>
      <c r="D46" s="34">
        <v>37</v>
      </c>
      <c r="E46" s="38">
        <v>143.88</v>
      </c>
      <c r="F46" s="39" t="s">
        <v>18</v>
      </c>
      <c r="G46" s="40" t="s">
        <v>21</v>
      </c>
    </row>
    <row r="47" spans="1:7">
      <c r="A47" s="35">
        <v>44939</v>
      </c>
      <c r="B47" s="36">
        <v>0.63308414351851849</v>
      </c>
      <c r="C47" s="37" t="s">
        <v>12</v>
      </c>
      <c r="D47" s="34">
        <v>45</v>
      </c>
      <c r="E47" s="38">
        <v>143.88</v>
      </c>
      <c r="F47" s="39" t="s">
        <v>18</v>
      </c>
      <c r="G47" s="40" t="s">
        <v>21</v>
      </c>
    </row>
    <row r="48" spans="1:7">
      <c r="A48" s="35">
        <v>44939</v>
      </c>
      <c r="B48" s="36">
        <v>0.63308414351851849</v>
      </c>
      <c r="C48" s="37" t="s">
        <v>12</v>
      </c>
      <c r="D48" s="34">
        <v>45</v>
      </c>
      <c r="E48" s="38">
        <v>143.88999999999999</v>
      </c>
      <c r="F48" s="39" t="s">
        <v>18</v>
      </c>
      <c r="G48" s="40" t="s">
        <v>21</v>
      </c>
    </row>
    <row r="49" spans="1:7">
      <c r="A49" s="35">
        <v>44939</v>
      </c>
      <c r="B49" s="36">
        <v>0.63308414351851849</v>
      </c>
      <c r="C49" s="37" t="s">
        <v>12</v>
      </c>
      <c r="D49" s="34">
        <v>55</v>
      </c>
      <c r="E49" s="38">
        <v>143.88</v>
      </c>
      <c r="F49" s="39" t="s">
        <v>18</v>
      </c>
      <c r="G49" s="40" t="s">
        <v>21</v>
      </c>
    </row>
    <row r="50" spans="1:7">
      <c r="A50" s="35">
        <v>44939</v>
      </c>
      <c r="B50" s="36">
        <v>0.63308414351851849</v>
      </c>
      <c r="C50" s="37" t="s">
        <v>12</v>
      </c>
      <c r="D50" s="34">
        <v>63</v>
      </c>
      <c r="E50" s="38">
        <v>143.88</v>
      </c>
      <c r="F50" s="39" t="s">
        <v>18</v>
      </c>
      <c r="G50" s="40" t="s">
        <v>21</v>
      </c>
    </row>
    <row r="51" spans="1:7">
      <c r="A51" s="35">
        <v>44939</v>
      </c>
      <c r="B51" s="36">
        <v>0.63308414351851849</v>
      </c>
      <c r="C51" s="37" t="s">
        <v>12</v>
      </c>
      <c r="D51" s="34">
        <v>65</v>
      </c>
      <c r="E51" s="38">
        <v>143.88999999999999</v>
      </c>
      <c r="F51" s="39" t="s">
        <v>18</v>
      </c>
      <c r="G51" s="40" t="s">
        <v>21</v>
      </c>
    </row>
    <row r="52" spans="1:7">
      <c r="A52" s="35">
        <v>44939</v>
      </c>
      <c r="B52" s="36">
        <v>0.63308414351851849</v>
      </c>
      <c r="C52" s="37" t="s">
        <v>12</v>
      </c>
      <c r="D52" s="34">
        <v>91</v>
      </c>
      <c r="E52" s="38">
        <v>143.87</v>
      </c>
      <c r="F52" s="39" t="s">
        <v>18</v>
      </c>
      <c r="G52" s="40" t="s">
        <v>21</v>
      </c>
    </row>
    <row r="53" spans="1:7">
      <c r="A53" s="35">
        <v>44939</v>
      </c>
      <c r="B53" s="36">
        <v>0.63308414351851849</v>
      </c>
      <c r="C53" s="37" t="s">
        <v>12</v>
      </c>
      <c r="D53" s="34">
        <v>225</v>
      </c>
      <c r="E53" s="38">
        <v>143.88999999999999</v>
      </c>
      <c r="F53" s="39" t="s">
        <v>18</v>
      </c>
      <c r="G53" s="40" t="s">
        <v>21</v>
      </c>
    </row>
    <row r="54" spans="1:7">
      <c r="A54" s="35">
        <v>44939</v>
      </c>
      <c r="B54" s="36">
        <v>0.63309594907407418</v>
      </c>
      <c r="C54" s="37" t="s">
        <v>12</v>
      </c>
      <c r="D54" s="34">
        <v>26</v>
      </c>
      <c r="E54" s="38">
        <v>143.74</v>
      </c>
      <c r="F54" s="39" t="s">
        <v>18</v>
      </c>
      <c r="G54" s="40" t="s">
        <v>21</v>
      </c>
    </row>
    <row r="55" spans="1:7">
      <c r="A55" s="35">
        <v>44939</v>
      </c>
      <c r="B55" s="36">
        <v>0.63309594907407418</v>
      </c>
      <c r="C55" s="37" t="s">
        <v>12</v>
      </c>
      <c r="D55" s="34">
        <v>29</v>
      </c>
      <c r="E55" s="38">
        <v>143.74</v>
      </c>
      <c r="F55" s="39" t="s">
        <v>18</v>
      </c>
      <c r="G55" s="40" t="s">
        <v>21</v>
      </c>
    </row>
    <row r="56" spans="1:7">
      <c r="A56" s="35">
        <v>44939</v>
      </c>
      <c r="B56" s="36">
        <v>0.63309594907407418</v>
      </c>
      <c r="C56" s="37" t="s">
        <v>12</v>
      </c>
      <c r="D56" s="34">
        <v>71</v>
      </c>
      <c r="E56" s="38">
        <v>143.74</v>
      </c>
      <c r="F56" s="39" t="s">
        <v>18</v>
      </c>
      <c r="G56" s="40" t="s">
        <v>21</v>
      </c>
    </row>
    <row r="57" spans="1:7">
      <c r="A57" s="35">
        <v>44939</v>
      </c>
      <c r="B57" s="36">
        <v>0.63309594907407418</v>
      </c>
      <c r="C57" s="37" t="s">
        <v>12</v>
      </c>
      <c r="D57" s="34">
        <v>26</v>
      </c>
      <c r="E57" s="38">
        <v>143.74</v>
      </c>
      <c r="F57" s="39" t="s">
        <v>18</v>
      </c>
      <c r="G57" s="40" t="s">
        <v>21</v>
      </c>
    </row>
    <row r="58" spans="1:7">
      <c r="A58" s="35">
        <v>44939</v>
      </c>
      <c r="B58" s="36">
        <v>0.63309606481481484</v>
      </c>
      <c r="C58" s="37" t="s">
        <v>12</v>
      </c>
      <c r="D58" s="34">
        <v>74</v>
      </c>
      <c r="E58" s="38">
        <v>143.74</v>
      </c>
      <c r="F58" s="39" t="s">
        <v>18</v>
      </c>
      <c r="G58" s="40" t="s">
        <v>21</v>
      </c>
    </row>
    <row r="59" spans="1:7">
      <c r="A59" s="35">
        <v>44939</v>
      </c>
      <c r="B59" s="36">
        <v>0.63309606481481484</v>
      </c>
      <c r="C59" s="37" t="s">
        <v>12</v>
      </c>
      <c r="D59" s="34">
        <v>74</v>
      </c>
      <c r="E59" s="38">
        <v>143.74</v>
      </c>
      <c r="F59" s="39" t="s">
        <v>18</v>
      </c>
      <c r="G59" s="40" t="s">
        <v>21</v>
      </c>
    </row>
    <row r="60" spans="1:7">
      <c r="A60" s="35">
        <v>44939</v>
      </c>
      <c r="B60" s="36">
        <v>0.63399305555555552</v>
      </c>
      <c r="C60" s="37" t="s">
        <v>12</v>
      </c>
      <c r="D60" s="34">
        <v>100</v>
      </c>
      <c r="E60" s="38">
        <v>143.6</v>
      </c>
      <c r="F60" s="39" t="s">
        <v>18</v>
      </c>
      <c r="G60" s="40" t="s">
        <v>19</v>
      </c>
    </row>
    <row r="61" spans="1:7">
      <c r="A61" s="35">
        <v>44939</v>
      </c>
      <c r="B61" s="36">
        <v>0.63399305555555552</v>
      </c>
      <c r="C61" s="37" t="s">
        <v>12</v>
      </c>
      <c r="D61" s="34">
        <v>3</v>
      </c>
      <c r="E61" s="38">
        <v>143.59</v>
      </c>
      <c r="F61" s="39" t="s">
        <v>18</v>
      </c>
      <c r="G61" s="40" t="s">
        <v>21</v>
      </c>
    </row>
    <row r="62" spans="1:7">
      <c r="A62" s="35">
        <v>44939</v>
      </c>
      <c r="B62" s="36">
        <v>0.63399305555555552</v>
      </c>
      <c r="C62" s="37" t="s">
        <v>12</v>
      </c>
      <c r="D62" s="34">
        <v>25</v>
      </c>
      <c r="E62" s="38">
        <v>143.59</v>
      </c>
      <c r="F62" s="39" t="s">
        <v>18</v>
      </c>
      <c r="G62" s="40" t="s">
        <v>21</v>
      </c>
    </row>
    <row r="63" spans="1:7">
      <c r="A63" s="35">
        <v>44939</v>
      </c>
      <c r="B63" s="36">
        <v>0.63399305555555552</v>
      </c>
      <c r="C63" s="37" t="s">
        <v>12</v>
      </c>
      <c r="D63" s="34">
        <v>100</v>
      </c>
      <c r="E63" s="38">
        <v>143.59</v>
      </c>
      <c r="F63" s="39" t="s">
        <v>18</v>
      </c>
      <c r="G63" s="40" t="s">
        <v>21</v>
      </c>
    </row>
    <row r="64" spans="1:7">
      <c r="A64" s="35">
        <v>44939</v>
      </c>
      <c r="B64" s="36">
        <v>0.63399305555555552</v>
      </c>
      <c r="C64" s="37" t="s">
        <v>12</v>
      </c>
      <c r="D64" s="34">
        <v>172</v>
      </c>
      <c r="E64" s="38">
        <v>143.59</v>
      </c>
      <c r="F64" s="39" t="s">
        <v>18</v>
      </c>
      <c r="G64" s="40" t="s">
        <v>21</v>
      </c>
    </row>
    <row r="65" spans="1:7">
      <c r="A65" s="35">
        <v>44939</v>
      </c>
      <c r="B65" s="36">
        <v>0.63400949074074076</v>
      </c>
      <c r="C65" s="37" t="s">
        <v>12</v>
      </c>
      <c r="D65" s="34">
        <v>11</v>
      </c>
      <c r="E65" s="38">
        <v>143.44</v>
      </c>
      <c r="F65" s="39" t="s">
        <v>18</v>
      </c>
      <c r="G65" s="40" t="s">
        <v>22</v>
      </c>
    </row>
    <row r="66" spans="1:7">
      <c r="A66" s="35">
        <v>44939</v>
      </c>
      <c r="B66" s="36">
        <v>0.63400949074074076</v>
      </c>
      <c r="C66" s="37" t="s">
        <v>12</v>
      </c>
      <c r="D66" s="34">
        <v>11</v>
      </c>
      <c r="E66" s="38">
        <v>143.44</v>
      </c>
      <c r="F66" s="39" t="s">
        <v>18</v>
      </c>
      <c r="G66" s="40" t="s">
        <v>22</v>
      </c>
    </row>
    <row r="67" spans="1:7">
      <c r="A67" s="35">
        <v>44939</v>
      </c>
      <c r="B67" s="36">
        <v>0.63400949074074076</v>
      </c>
      <c r="C67" s="37" t="s">
        <v>12</v>
      </c>
      <c r="D67" s="34">
        <v>38</v>
      </c>
      <c r="E67" s="38">
        <v>143.44</v>
      </c>
      <c r="F67" s="39" t="s">
        <v>18</v>
      </c>
      <c r="G67" s="40" t="s">
        <v>22</v>
      </c>
    </row>
    <row r="68" spans="1:7">
      <c r="A68" s="35">
        <v>44939</v>
      </c>
      <c r="B68" s="36">
        <v>0.63400949074074076</v>
      </c>
      <c r="C68" s="37" t="s">
        <v>12</v>
      </c>
      <c r="D68" s="34">
        <v>31</v>
      </c>
      <c r="E68" s="38">
        <v>143.44</v>
      </c>
      <c r="F68" s="39" t="s">
        <v>18</v>
      </c>
      <c r="G68" s="40" t="s">
        <v>22</v>
      </c>
    </row>
    <row r="69" spans="1:7">
      <c r="A69" s="35">
        <v>44939</v>
      </c>
      <c r="B69" s="36">
        <v>0.63400949074074076</v>
      </c>
      <c r="C69" s="37" t="s">
        <v>12</v>
      </c>
      <c r="D69" s="34">
        <v>100</v>
      </c>
      <c r="E69" s="38">
        <v>143.44</v>
      </c>
      <c r="F69" s="39" t="s">
        <v>18</v>
      </c>
      <c r="G69" s="40" t="s">
        <v>22</v>
      </c>
    </row>
    <row r="70" spans="1:7">
      <c r="A70" s="35">
        <v>44939</v>
      </c>
      <c r="B70" s="36">
        <v>0.63400949074074076</v>
      </c>
      <c r="C70" s="37" t="s">
        <v>12</v>
      </c>
      <c r="D70" s="34">
        <v>18</v>
      </c>
      <c r="E70" s="38">
        <v>143.44</v>
      </c>
      <c r="F70" s="39" t="s">
        <v>18</v>
      </c>
      <c r="G70" s="40" t="s">
        <v>22</v>
      </c>
    </row>
    <row r="71" spans="1:7">
      <c r="A71" s="35">
        <v>44939</v>
      </c>
      <c r="B71" s="36">
        <v>0.63400949074074076</v>
      </c>
      <c r="C71" s="37" t="s">
        <v>12</v>
      </c>
      <c r="D71" s="34">
        <v>31</v>
      </c>
      <c r="E71" s="38">
        <v>143.44</v>
      </c>
      <c r="F71" s="39" t="s">
        <v>18</v>
      </c>
      <c r="G71" s="40" t="s">
        <v>22</v>
      </c>
    </row>
    <row r="72" spans="1:7">
      <c r="A72" s="35">
        <v>44939</v>
      </c>
      <c r="B72" s="36">
        <v>0.63400949074074076</v>
      </c>
      <c r="C72" s="37" t="s">
        <v>12</v>
      </c>
      <c r="D72" s="34">
        <v>40</v>
      </c>
      <c r="E72" s="38">
        <v>143.44</v>
      </c>
      <c r="F72" s="39" t="s">
        <v>18</v>
      </c>
      <c r="G72" s="40" t="s">
        <v>22</v>
      </c>
    </row>
    <row r="73" spans="1:7">
      <c r="A73" s="35">
        <v>44939</v>
      </c>
      <c r="B73" s="36">
        <v>0.63400949074074076</v>
      </c>
      <c r="C73" s="37" t="s">
        <v>12</v>
      </c>
      <c r="D73" s="34">
        <v>40</v>
      </c>
      <c r="E73" s="38">
        <v>143.44</v>
      </c>
      <c r="F73" s="39" t="s">
        <v>18</v>
      </c>
      <c r="G73" s="40" t="s">
        <v>22</v>
      </c>
    </row>
    <row r="74" spans="1:7">
      <c r="A74" s="35">
        <v>44939</v>
      </c>
      <c r="B74" s="36">
        <v>0.63400949074074076</v>
      </c>
      <c r="C74" s="37" t="s">
        <v>12</v>
      </c>
      <c r="D74" s="34">
        <v>40</v>
      </c>
      <c r="E74" s="38">
        <v>143.44</v>
      </c>
      <c r="F74" s="39" t="s">
        <v>18</v>
      </c>
      <c r="G74" s="40" t="s">
        <v>22</v>
      </c>
    </row>
    <row r="75" spans="1:7">
      <c r="A75" s="35">
        <v>44939</v>
      </c>
      <c r="B75" s="36">
        <v>0.63400949074074076</v>
      </c>
      <c r="C75" s="37" t="s">
        <v>12</v>
      </c>
      <c r="D75" s="34">
        <v>1</v>
      </c>
      <c r="E75" s="38">
        <v>143.44</v>
      </c>
      <c r="F75" s="39" t="s">
        <v>18</v>
      </c>
      <c r="G75" s="40" t="s">
        <v>21</v>
      </c>
    </row>
    <row r="76" spans="1:7">
      <c r="A76" s="35">
        <v>44939</v>
      </c>
      <c r="B76" s="36">
        <v>0.63400949074074076</v>
      </c>
      <c r="C76" s="37" t="s">
        <v>12</v>
      </c>
      <c r="D76" s="34">
        <v>1</v>
      </c>
      <c r="E76" s="38">
        <v>143.44</v>
      </c>
      <c r="F76" s="39" t="s">
        <v>18</v>
      </c>
      <c r="G76" s="40" t="s">
        <v>21</v>
      </c>
    </row>
    <row r="77" spans="1:7">
      <c r="A77" s="35">
        <v>44939</v>
      </c>
      <c r="B77" s="36">
        <v>0.63400949074074076</v>
      </c>
      <c r="C77" s="37" t="s">
        <v>12</v>
      </c>
      <c r="D77" s="34">
        <v>15</v>
      </c>
      <c r="E77" s="38">
        <v>143.44</v>
      </c>
      <c r="F77" s="39" t="s">
        <v>18</v>
      </c>
      <c r="G77" s="40" t="s">
        <v>21</v>
      </c>
    </row>
    <row r="78" spans="1:7">
      <c r="A78" s="35">
        <v>44939</v>
      </c>
      <c r="B78" s="36">
        <v>0.63400949074074076</v>
      </c>
      <c r="C78" s="37" t="s">
        <v>12</v>
      </c>
      <c r="D78" s="34">
        <v>15</v>
      </c>
      <c r="E78" s="38">
        <v>143.44</v>
      </c>
      <c r="F78" s="39" t="s">
        <v>18</v>
      </c>
      <c r="G78" s="40" t="s">
        <v>21</v>
      </c>
    </row>
    <row r="79" spans="1:7">
      <c r="A79" s="35">
        <v>44939</v>
      </c>
      <c r="B79" s="36">
        <v>0.63400949074074076</v>
      </c>
      <c r="C79" s="37" t="s">
        <v>12</v>
      </c>
      <c r="D79" s="34">
        <v>16</v>
      </c>
      <c r="E79" s="38">
        <v>143.44</v>
      </c>
      <c r="F79" s="39" t="s">
        <v>18</v>
      </c>
      <c r="G79" s="40" t="s">
        <v>21</v>
      </c>
    </row>
    <row r="80" spans="1:7">
      <c r="A80" s="35">
        <v>44939</v>
      </c>
      <c r="B80" s="36">
        <v>0.63400949074074076</v>
      </c>
      <c r="C80" s="37" t="s">
        <v>12</v>
      </c>
      <c r="D80" s="34">
        <v>24</v>
      </c>
      <c r="E80" s="38">
        <v>143.44</v>
      </c>
      <c r="F80" s="39" t="s">
        <v>18</v>
      </c>
      <c r="G80" s="40" t="s">
        <v>21</v>
      </c>
    </row>
    <row r="81" spans="1:7">
      <c r="A81" s="35">
        <v>44939</v>
      </c>
      <c r="B81" s="36">
        <v>0.63400949074074076</v>
      </c>
      <c r="C81" s="37" t="s">
        <v>12</v>
      </c>
      <c r="D81" s="34">
        <v>60</v>
      </c>
      <c r="E81" s="38">
        <v>143.44</v>
      </c>
      <c r="F81" s="39" t="s">
        <v>18</v>
      </c>
      <c r="G81" s="40" t="s">
        <v>21</v>
      </c>
    </row>
    <row r="82" spans="1:7">
      <c r="A82" s="35">
        <v>44939</v>
      </c>
      <c r="B82" s="36">
        <v>0.63400949074074076</v>
      </c>
      <c r="C82" s="37" t="s">
        <v>12</v>
      </c>
      <c r="D82" s="34">
        <v>69</v>
      </c>
      <c r="E82" s="38">
        <v>143.44</v>
      </c>
      <c r="F82" s="39" t="s">
        <v>18</v>
      </c>
      <c r="G82" s="40" t="s">
        <v>21</v>
      </c>
    </row>
    <row r="83" spans="1:7">
      <c r="A83" s="35">
        <v>44939</v>
      </c>
      <c r="B83" s="36">
        <v>0.63400949074074076</v>
      </c>
      <c r="C83" s="37" t="s">
        <v>12</v>
      </c>
      <c r="D83" s="34">
        <v>99</v>
      </c>
      <c r="E83" s="38">
        <v>143.44</v>
      </c>
      <c r="F83" s="39" t="s">
        <v>18</v>
      </c>
      <c r="G83" s="40" t="s">
        <v>21</v>
      </c>
    </row>
    <row r="84" spans="1:7">
      <c r="A84" s="35">
        <v>44939</v>
      </c>
      <c r="B84" s="36">
        <v>0.63400949074074076</v>
      </c>
      <c r="C84" s="37" t="s">
        <v>12</v>
      </c>
      <c r="D84" s="34">
        <v>40</v>
      </c>
      <c r="E84" s="38">
        <v>143.44</v>
      </c>
      <c r="F84" s="39" t="s">
        <v>18</v>
      </c>
      <c r="G84" s="40" t="s">
        <v>21</v>
      </c>
    </row>
    <row r="85" spans="1:7">
      <c r="A85" s="35">
        <v>44939</v>
      </c>
      <c r="B85" s="36">
        <v>0.63433668981481484</v>
      </c>
      <c r="C85" s="37" t="s">
        <v>12</v>
      </c>
      <c r="D85" s="34">
        <v>100</v>
      </c>
      <c r="E85" s="38">
        <v>143.84</v>
      </c>
      <c r="F85" s="39" t="s">
        <v>18</v>
      </c>
      <c r="G85" s="40" t="s">
        <v>33</v>
      </c>
    </row>
    <row r="86" spans="1:7">
      <c r="A86" s="35">
        <v>44939</v>
      </c>
      <c r="B86" s="36">
        <v>0.63561261574074068</v>
      </c>
      <c r="C86" s="37" t="s">
        <v>12</v>
      </c>
      <c r="D86" s="34">
        <v>100</v>
      </c>
      <c r="E86" s="38">
        <v>143.78</v>
      </c>
      <c r="F86" s="39" t="s">
        <v>18</v>
      </c>
      <c r="G86" s="40" t="s">
        <v>19</v>
      </c>
    </row>
    <row r="87" spans="1:7">
      <c r="A87" s="35">
        <v>44939</v>
      </c>
      <c r="B87" s="36">
        <v>0.63561261574074068</v>
      </c>
      <c r="C87" s="37" t="s">
        <v>12</v>
      </c>
      <c r="D87" s="34">
        <v>30</v>
      </c>
      <c r="E87" s="38">
        <v>143.80000000000001</v>
      </c>
      <c r="F87" s="39" t="s">
        <v>18</v>
      </c>
      <c r="G87" s="40" t="s">
        <v>21</v>
      </c>
    </row>
    <row r="88" spans="1:7">
      <c r="A88" s="35">
        <v>44939</v>
      </c>
      <c r="B88" s="36">
        <v>0.63561261574074068</v>
      </c>
      <c r="C88" s="37" t="s">
        <v>12</v>
      </c>
      <c r="D88" s="34">
        <v>70</v>
      </c>
      <c r="E88" s="38">
        <v>143.80000000000001</v>
      </c>
      <c r="F88" s="39" t="s">
        <v>18</v>
      </c>
      <c r="G88" s="40" t="s">
        <v>21</v>
      </c>
    </row>
    <row r="89" spans="1:7">
      <c r="A89" s="35">
        <v>44939</v>
      </c>
      <c r="B89" s="36">
        <v>0.63561261574074068</v>
      </c>
      <c r="C89" s="37" t="s">
        <v>12</v>
      </c>
      <c r="D89" s="34">
        <v>100</v>
      </c>
      <c r="E89" s="38">
        <v>143.80000000000001</v>
      </c>
      <c r="F89" s="39" t="s">
        <v>18</v>
      </c>
      <c r="G89" s="40" t="s">
        <v>21</v>
      </c>
    </row>
    <row r="90" spans="1:7">
      <c r="A90" s="35">
        <v>44939</v>
      </c>
      <c r="B90" s="36">
        <v>0.63561261574074068</v>
      </c>
      <c r="C90" s="37" t="s">
        <v>12</v>
      </c>
      <c r="D90" s="34">
        <v>100</v>
      </c>
      <c r="E90" s="38">
        <v>143.79</v>
      </c>
      <c r="F90" s="39" t="s">
        <v>18</v>
      </c>
      <c r="G90" s="40" t="s">
        <v>21</v>
      </c>
    </row>
    <row r="91" spans="1:7">
      <c r="A91" s="35">
        <v>44939</v>
      </c>
      <c r="B91" s="36">
        <v>0.63561261574074068</v>
      </c>
      <c r="C91" s="37" t="s">
        <v>12</v>
      </c>
      <c r="D91" s="34">
        <v>100</v>
      </c>
      <c r="E91" s="38">
        <v>143.79</v>
      </c>
      <c r="F91" s="39" t="s">
        <v>18</v>
      </c>
      <c r="G91" s="40" t="s">
        <v>21</v>
      </c>
    </row>
    <row r="92" spans="1:7">
      <c r="A92" s="35">
        <v>44939</v>
      </c>
      <c r="B92" s="36">
        <v>0.63563414351851866</v>
      </c>
      <c r="C92" s="37" t="s">
        <v>12</v>
      </c>
      <c r="D92" s="34">
        <v>33</v>
      </c>
      <c r="E92" s="38">
        <v>143.69999999999999</v>
      </c>
      <c r="F92" s="39" t="s">
        <v>18</v>
      </c>
      <c r="G92" s="40" t="s">
        <v>21</v>
      </c>
    </row>
    <row r="93" spans="1:7">
      <c r="A93" s="35">
        <v>44939</v>
      </c>
      <c r="B93" s="36">
        <v>0.63563414351851866</v>
      </c>
      <c r="C93" s="37" t="s">
        <v>12</v>
      </c>
      <c r="D93" s="34">
        <v>67</v>
      </c>
      <c r="E93" s="38">
        <v>143.69999999999999</v>
      </c>
      <c r="F93" s="39" t="s">
        <v>18</v>
      </c>
      <c r="G93" s="40" t="s">
        <v>21</v>
      </c>
    </row>
    <row r="94" spans="1:7">
      <c r="A94" s="35">
        <v>44939</v>
      </c>
      <c r="B94" s="36">
        <v>0.63563414351851866</v>
      </c>
      <c r="C94" s="37" t="s">
        <v>12</v>
      </c>
      <c r="D94" s="34">
        <v>33</v>
      </c>
      <c r="E94" s="38">
        <v>143.69999999999999</v>
      </c>
      <c r="F94" s="39" t="s">
        <v>18</v>
      </c>
      <c r="G94" s="40" t="s">
        <v>21</v>
      </c>
    </row>
    <row r="95" spans="1:7">
      <c r="A95" s="35">
        <v>44939</v>
      </c>
      <c r="B95" s="36">
        <v>0.63563414351851866</v>
      </c>
      <c r="C95" s="37" t="s">
        <v>12</v>
      </c>
      <c r="D95" s="34">
        <v>67</v>
      </c>
      <c r="E95" s="38">
        <v>143.69999999999999</v>
      </c>
      <c r="F95" s="39" t="s">
        <v>18</v>
      </c>
      <c r="G95" s="40" t="s">
        <v>21</v>
      </c>
    </row>
    <row r="96" spans="1:7">
      <c r="A96" s="35">
        <v>44939</v>
      </c>
      <c r="B96" s="36">
        <v>0.63563414351851866</v>
      </c>
      <c r="C96" s="37" t="s">
        <v>12</v>
      </c>
      <c r="D96" s="34">
        <v>100</v>
      </c>
      <c r="E96" s="38">
        <v>143.69999999999999</v>
      </c>
      <c r="F96" s="39" t="s">
        <v>18</v>
      </c>
      <c r="G96" s="40" t="s">
        <v>21</v>
      </c>
    </row>
    <row r="97" spans="1:7">
      <c r="A97" s="35">
        <v>44939</v>
      </c>
      <c r="B97" s="36">
        <v>0.63563414351851866</v>
      </c>
      <c r="C97" s="37" t="s">
        <v>12</v>
      </c>
      <c r="D97" s="34">
        <v>200</v>
      </c>
      <c r="E97" s="38">
        <v>143.69999999999999</v>
      </c>
      <c r="F97" s="39" t="s">
        <v>18</v>
      </c>
      <c r="G97" s="40" t="s">
        <v>21</v>
      </c>
    </row>
    <row r="98" spans="1:7">
      <c r="A98" s="35">
        <v>44939</v>
      </c>
      <c r="B98" s="36">
        <v>0.63564965277777785</v>
      </c>
      <c r="C98" s="37" t="s">
        <v>12</v>
      </c>
      <c r="D98" s="34">
        <v>31</v>
      </c>
      <c r="E98" s="38">
        <v>143.69</v>
      </c>
      <c r="F98" s="39" t="s">
        <v>18</v>
      </c>
      <c r="G98" s="40" t="s">
        <v>19</v>
      </c>
    </row>
    <row r="99" spans="1:7">
      <c r="A99" s="35">
        <v>44939</v>
      </c>
      <c r="B99" s="36">
        <v>0.63564965277777785</v>
      </c>
      <c r="C99" s="37" t="s">
        <v>12</v>
      </c>
      <c r="D99" s="34">
        <v>31</v>
      </c>
      <c r="E99" s="38">
        <v>143.69</v>
      </c>
      <c r="F99" s="39" t="s">
        <v>18</v>
      </c>
      <c r="G99" s="40" t="s">
        <v>19</v>
      </c>
    </row>
    <row r="100" spans="1:7">
      <c r="A100" s="35">
        <v>44939</v>
      </c>
      <c r="B100" s="36">
        <v>0.63564965277777785</v>
      </c>
      <c r="C100" s="37" t="s">
        <v>12</v>
      </c>
      <c r="D100" s="34">
        <v>69</v>
      </c>
      <c r="E100" s="38">
        <v>143.69</v>
      </c>
      <c r="F100" s="39" t="s">
        <v>18</v>
      </c>
      <c r="G100" s="40" t="s">
        <v>19</v>
      </c>
    </row>
    <row r="101" spans="1:7">
      <c r="A101" s="35">
        <v>44939</v>
      </c>
      <c r="B101" s="36">
        <v>0.63564965277777785</v>
      </c>
      <c r="C101" s="37" t="s">
        <v>12</v>
      </c>
      <c r="D101" s="34">
        <v>69</v>
      </c>
      <c r="E101" s="38">
        <v>143.69</v>
      </c>
      <c r="F101" s="39" t="s">
        <v>18</v>
      </c>
      <c r="G101" s="40" t="s">
        <v>19</v>
      </c>
    </row>
    <row r="102" spans="1:7">
      <c r="A102" s="35">
        <v>44939</v>
      </c>
      <c r="B102" s="36">
        <v>0.63564965277777785</v>
      </c>
      <c r="C102" s="37" t="s">
        <v>12</v>
      </c>
      <c r="D102" s="34">
        <v>100</v>
      </c>
      <c r="E102" s="38">
        <v>143.68</v>
      </c>
      <c r="F102" s="39" t="s">
        <v>18</v>
      </c>
      <c r="G102" s="40" t="s">
        <v>32</v>
      </c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44902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62F4-ECE6-42D9-BC7D-2B0E196461EC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8CCF-B26D-413D-AF2A-D311D38D381D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7E05-8804-46EB-B216-AE10197961AD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0A58-58FB-4178-84B3-4179A72321B3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44931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23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44931</v>
      </c>
      <c r="B5" s="36">
        <v>0.39854166666666668</v>
      </c>
      <c r="C5" s="37" t="s">
        <v>12</v>
      </c>
      <c r="D5" s="34">
        <v>94</v>
      </c>
      <c r="E5" s="38">
        <v>143.69</v>
      </c>
      <c r="F5" s="39" t="s">
        <v>18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12</v>
      </c>
      <c r="D6" s="34">
        <v>2</v>
      </c>
      <c r="E6" s="38">
        <v>143.66</v>
      </c>
      <c r="F6" s="39" t="s">
        <v>18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12</v>
      </c>
      <c r="D7" s="34">
        <v>100</v>
      </c>
      <c r="E7" s="38">
        <v>143.66</v>
      </c>
      <c r="F7" s="39" t="s">
        <v>18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12</v>
      </c>
      <c r="D8" s="34">
        <v>33</v>
      </c>
      <c r="E8" s="38">
        <v>143.66</v>
      </c>
      <c r="F8" s="39" t="s">
        <v>18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12</v>
      </c>
      <c r="D9" s="34">
        <v>65</v>
      </c>
      <c r="E9" s="38">
        <v>143.66</v>
      </c>
      <c r="F9" s="39" t="s">
        <v>18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12</v>
      </c>
      <c r="D10" s="34">
        <v>100</v>
      </c>
      <c r="E10" s="38">
        <v>143.66</v>
      </c>
      <c r="F10" s="39" t="s">
        <v>18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12</v>
      </c>
      <c r="D11" s="34">
        <v>100</v>
      </c>
      <c r="E11" s="38">
        <v>143.71</v>
      </c>
      <c r="F11" s="39" t="s">
        <v>18</v>
      </c>
      <c r="G11" s="40" t="s">
        <v>19</v>
      </c>
    </row>
    <row r="12" spans="1:7">
      <c r="A12" s="35">
        <v>44931</v>
      </c>
      <c r="B12" s="36">
        <v>0.40205486111111122</v>
      </c>
      <c r="C12" s="37" t="s">
        <v>12</v>
      </c>
      <c r="D12" s="34">
        <v>3</v>
      </c>
      <c r="E12" s="38">
        <v>143.75</v>
      </c>
      <c r="F12" s="39" t="s">
        <v>18</v>
      </c>
      <c r="G12" s="40" t="s">
        <v>20</v>
      </c>
    </row>
    <row r="13" spans="1:7">
      <c r="A13" s="35">
        <v>44931</v>
      </c>
      <c r="B13" s="36">
        <v>0.40205486111111122</v>
      </c>
      <c r="C13" s="37" t="s">
        <v>12</v>
      </c>
      <c r="D13" s="34">
        <v>97</v>
      </c>
      <c r="E13" s="38">
        <v>143.75</v>
      </c>
      <c r="F13" s="39" t="s">
        <v>18</v>
      </c>
      <c r="G13" s="40" t="s">
        <v>20</v>
      </c>
    </row>
    <row r="14" spans="1:7">
      <c r="A14" s="35">
        <v>44931</v>
      </c>
      <c r="B14" s="36">
        <v>0.40205486111111122</v>
      </c>
      <c r="C14" s="37" t="s">
        <v>12</v>
      </c>
      <c r="D14" s="34">
        <v>100</v>
      </c>
      <c r="E14" s="38">
        <v>143.77000000000001</v>
      </c>
      <c r="F14" s="39" t="s">
        <v>18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12</v>
      </c>
      <c r="D15" s="34">
        <v>100</v>
      </c>
      <c r="E15" s="38">
        <v>143.63</v>
      </c>
      <c r="F15" s="39" t="s">
        <v>18</v>
      </c>
      <c r="G15" s="40" t="s">
        <v>19</v>
      </c>
    </row>
    <row r="16" spans="1:7">
      <c r="A16" s="35">
        <v>44931</v>
      </c>
      <c r="B16" s="36">
        <v>0.40205659722222231</v>
      </c>
      <c r="C16" s="37" t="s">
        <v>12</v>
      </c>
      <c r="D16" s="34">
        <v>100</v>
      </c>
      <c r="E16" s="38">
        <v>143.62</v>
      </c>
      <c r="F16" s="39" t="s">
        <v>18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12</v>
      </c>
      <c r="D17" s="34">
        <v>83</v>
      </c>
      <c r="E17" s="38">
        <v>143.61000000000001</v>
      </c>
      <c r="F17" s="39" t="s">
        <v>18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12</v>
      </c>
      <c r="D18" s="34">
        <v>200</v>
      </c>
      <c r="E18" s="38">
        <v>143.61000000000001</v>
      </c>
      <c r="F18" s="39" t="s">
        <v>18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12</v>
      </c>
      <c r="D19" s="34">
        <v>17</v>
      </c>
      <c r="E19" s="38">
        <v>143.61000000000001</v>
      </c>
      <c r="F19" s="39" t="s">
        <v>18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12</v>
      </c>
      <c r="D20" s="34">
        <v>151</v>
      </c>
      <c r="E20" s="38">
        <v>143.6</v>
      </c>
      <c r="F20" s="39" t="s">
        <v>18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12</v>
      </c>
      <c r="D21" s="34">
        <v>100</v>
      </c>
      <c r="E21" s="38">
        <v>143.96</v>
      </c>
      <c r="F21" s="39" t="s">
        <v>18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Weekly totals</vt:lpstr>
      <vt:lpstr>Daily Totals</vt:lpstr>
      <vt:lpstr>Details 2023-01-13</vt:lpstr>
      <vt:lpstr>Details 2023-01-12</vt:lpstr>
      <vt:lpstr>Details 2023-01-11</vt:lpstr>
      <vt:lpstr>Details 2023-01-10</vt:lpstr>
      <vt:lpstr>Details 2023-01-09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Alten, Benjamin - GCM EMEA</cp:lastModifiedBy>
  <cp:lastPrinted>2021-08-19T12:19:34Z</cp:lastPrinted>
  <dcterms:created xsi:type="dcterms:W3CDTF">2014-01-09T08:52:14Z</dcterms:created>
  <dcterms:modified xsi:type="dcterms:W3CDTF">2023-01-16T17:22:38Z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7" name="Classification">
    <vt:lpwstr>Unclassified</vt:lpwstr>
  </property>
</Properties>
</file>